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G:\Projects\LIHEAP 2026 PMTS Project\Task 6 - Grantee T&amp;TA\Subtask 6.2 - Report Webinars &amp; Review\Performance Measures\Webinars\"/>
    </mc:Choice>
  </mc:AlternateContent>
  <xr:revisionPtr revIDLastSave="0" documentId="13_ncr:1_{707DBAB2-8458-4F08-AA7E-E5CABCC8EE0F}" xr6:coauthVersionLast="47" xr6:coauthVersionMax="47" xr10:uidLastSave="{00000000-0000-0000-0000-000000000000}"/>
  <bookViews>
    <workbookView xWindow="-120" yWindow="-120" windowWidth="29040" windowHeight="15720" tabRatio="767" activeTab="4" xr2:uid="{56945389-DF90-446A-9B75-BC8D396DCA9C}"/>
  </bookViews>
  <sheets>
    <sheet name="Module 1 (Grantee Survey)" sheetId="4" r:id="rId1"/>
    <sheet name="Module 2A - All Households" sheetId="3" r:id="rId2"/>
    <sheet name="Module 2B - CARES Subset" sheetId="1" r:id="rId3"/>
    <sheet name="Module 2C - ARPA Subset" sheetId="2" r:id="rId4"/>
    <sheet name="Module 3 (Optional Measures)" sheetId="5" r:id="rId5"/>
  </sheets>
  <definedNames>
    <definedName name="_xlnm._FilterDatabase" localSheetId="0" hidden="1">'Module 1 (Grantee Survey)'!$A$14:$G$236</definedName>
    <definedName name="_Regression_Int" localSheetId="0" hidden="1">1</definedName>
    <definedName name="_xlnm.Print_Area" localSheetId="0">'Module 1 (Grantee Survey)'!$A$1:$G$145</definedName>
    <definedName name="Print_Area_MI" localSheetId="0">'Module 1 (Grantee Survey)'!#REF!</definedName>
    <definedName name="_xlnm.Print_Titles" localSheetId="0">'Module 1 (Grantee Survey)'!$1:$11</definedName>
    <definedName name="_xlnm.Print_Titles" localSheetId="4">'Module 3 (Optional Measures)'!$1:$6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9" i="4" l="1"/>
  <c r="C51" i="4"/>
  <c r="A221" i="4"/>
  <c r="B30" i="3"/>
  <c r="C199" i="4"/>
  <c r="B9" i="3"/>
  <c r="B17" i="3"/>
  <c r="B16" i="3"/>
  <c r="B15" i="3"/>
  <c r="A99" i="4"/>
  <c r="A180" i="4"/>
  <c r="A187" i="4"/>
  <c r="C39" i="4"/>
  <c r="A207" i="4"/>
  <c r="A232" i="4" l="1"/>
  <c r="A236" i="4"/>
  <c r="C55" i="4"/>
  <c r="A166" i="4"/>
  <c r="A146" i="4"/>
  <c r="B17" i="5" l="1"/>
  <c r="B18" i="5"/>
  <c r="B19" i="5"/>
  <c r="B20" i="5"/>
  <c r="B21" i="5"/>
  <c r="B27" i="5"/>
  <c r="B33" i="5"/>
  <c r="C71" i="4"/>
  <c r="C99" i="4" s="1"/>
  <c r="A106" i="4"/>
  <c r="C118" i="4"/>
  <c r="C140" i="4" s="1"/>
  <c r="A126" i="4"/>
  <c r="C158" i="4"/>
  <c r="C180" i="4" s="1"/>
  <c r="C221" i="4"/>
  <c r="B53" i="3"/>
  <c r="B52" i="3"/>
  <c r="B51" i="3"/>
  <c r="B45" i="3"/>
  <c r="B44" i="3"/>
  <c r="B43" i="3"/>
  <c r="G37" i="3"/>
  <c r="F37" i="3"/>
  <c r="E37" i="3"/>
  <c r="D37" i="3"/>
  <c r="C37" i="3"/>
  <c r="G35" i="3"/>
  <c r="F35" i="3"/>
  <c r="E35" i="3"/>
  <c r="D35" i="3"/>
  <c r="C35" i="3"/>
  <c r="G33" i="3"/>
  <c r="F33" i="3"/>
  <c r="E33" i="3"/>
  <c r="D33" i="3"/>
  <c r="C33" i="3"/>
  <c r="B33" i="3"/>
  <c r="G32" i="3"/>
  <c r="F32" i="3"/>
  <c r="E32" i="3"/>
  <c r="D32" i="3"/>
  <c r="C32" i="3"/>
  <c r="G31" i="3"/>
  <c r="F31" i="3"/>
  <c r="E31" i="3"/>
  <c r="D31" i="3"/>
  <c r="C31" i="3"/>
  <c r="G30" i="3"/>
  <c r="F30" i="3"/>
  <c r="E30" i="3"/>
  <c r="D30" i="3"/>
  <c r="C30" i="3"/>
  <c r="G29" i="3"/>
  <c r="F29" i="3"/>
  <c r="E29" i="3"/>
  <c r="D29" i="3"/>
  <c r="C29" i="3"/>
  <c r="B24" i="3"/>
  <c r="B27" i="3" s="1"/>
  <c r="G21" i="3"/>
  <c r="F21" i="3"/>
  <c r="E21" i="3"/>
  <c r="D21" i="3"/>
  <c r="C21" i="3"/>
  <c r="G20" i="3"/>
  <c r="F20" i="3"/>
  <c r="E20" i="3"/>
  <c r="D20" i="3"/>
  <c r="C20" i="3"/>
  <c r="G19" i="3"/>
  <c r="F19" i="3"/>
  <c r="E19" i="3"/>
  <c r="D19" i="3"/>
  <c r="C19" i="3"/>
  <c r="G18" i="3"/>
  <c r="F18" i="3"/>
  <c r="E18" i="3"/>
  <c r="D18" i="3"/>
  <c r="C18" i="3"/>
  <c r="G17" i="3"/>
  <c r="F17" i="3"/>
  <c r="E17" i="3"/>
  <c r="D17" i="3"/>
  <c r="C17" i="3"/>
  <c r="B12" i="3"/>
  <c r="B53" i="2"/>
  <c r="B52" i="2"/>
  <c r="B51" i="2"/>
  <c r="B45" i="2"/>
  <c r="B44" i="2"/>
  <c r="B43" i="2"/>
  <c r="G37" i="2"/>
  <c r="F37" i="2"/>
  <c r="E37" i="2"/>
  <c r="D37" i="2"/>
  <c r="C37" i="2"/>
  <c r="G35" i="2"/>
  <c r="F35" i="2"/>
  <c r="E35" i="2"/>
  <c r="D35" i="2"/>
  <c r="C35" i="2"/>
  <c r="G33" i="2"/>
  <c r="F33" i="2"/>
  <c r="E33" i="2"/>
  <c r="D33" i="2"/>
  <c r="C33" i="2"/>
  <c r="G32" i="2"/>
  <c r="F32" i="2"/>
  <c r="E32" i="2"/>
  <c r="D32" i="2"/>
  <c r="C32" i="2"/>
  <c r="G31" i="2"/>
  <c r="F31" i="2"/>
  <c r="E31" i="2"/>
  <c r="D31" i="2"/>
  <c r="C31" i="2"/>
  <c r="G30" i="2"/>
  <c r="F30" i="2"/>
  <c r="E30" i="2"/>
  <c r="D30" i="2"/>
  <c r="C30" i="2"/>
  <c r="G29" i="2"/>
  <c r="F29" i="2"/>
  <c r="E29" i="2"/>
  <c r="D29" i="2"/>
  <c r="C29" i="2"/>
  <c r="B24" i="2"/>
  <c r="B28" i="2" s="1"/>
  <c r="G21" i="2"/>
  <c r="F21" i="2"/>
  <c r="E21" i="2"/>
  <c r="D21" i="2"/>
  <c r="C21" i="2"/>
  <c r="B21" i="2"/>
  <c r="G20" i="2"/>
  <c r="F20" i="2"/>
  <c r="E20" i="2"/>
  <c r="D20" i="2"/>
  <c r="C20" i="2"/>
  <c r="G19" i="2"/>
  <c r="F19" i="2"/>
  <c r="E19" i="2"/>
  <c r="D19" i="2"/>
  <c r="C19" i="2"/>
  <c r="G18" i="2"/>
  <c r="F18" i="2"/>
  <c r="E18" i="2"/>
  <c r="D18" i="2"/>
  <c r="C18" i="2"/>
  <c r="G17" i="2"/>
  <c r="F17" i="2"/>
  <c r="E17" i="2"/>
  <c r="D17" i="2"/>
  <c r="C17" i="2"/>
  <c r="B16" i="2"/>
  <c r="B12" i="2"/>
  <c r="B20" i="2" s="1"/>
  <c r="B9" i="2"/>
  <c r="B15" i="2" l="1"/>
  <c r="B17" i="2" s="1"/>
  <c r="B26" i="3"/>
  <c r="B35" i="3" s="1"/>
  <c r="B28" i="3"/>
  <c r="B29" i="3" s="1"/>
  <c r="B21" i="3"/>
  <c r="B37" i="3" s="1"/>
  <c r="B13" i="3"/>
  <c r="B20" i="3"/>
  <c r="C232" i="4"/>
  <c r="C236" i="4" s="1"/>
  <c r="B14" i="3"/>
  <c r="B32" i="3"/>
  <c r="B25" i="3"/>
  <c r="B19" i="2"/>
  <c r="B18" i="2"/>
  <c r="B37" i="2"/>
  <c r="B25" i="2"/>
  <c r="B33" i="2"/>
  <c r="B13" i="2"/>
  <c r="B14" i="2"/>
  <c r="B32" i="2"/>
  <c r="B26" i="2"/>
  <c r="B27" i="2"/>
  <c r="B31" i="3" l="1"/>
  <c r="B35" i="2"/>
  <c r="B18" i="3"/>
  <c r="B19" i="3"/>
  <c r="B30" i="2"/>
  <c r="B31" i="2"/>
  <c r="B29" i="2"/>
  <c r="B53" i="1" l="1"/>
  <c r="B52" i="1"/>
  <c r="B51" i="1"/>
  <c r="B45" i="1"/>
  <c r="B44" i="1"/>
  <c r="B43" i="1"/>
  <c r="G37" i="1"/>
  <c r="F37" i="1"/>
  <c r="E37" i="1"/>
  <c r="D37" i="1"/>
  <c r="C37" i="1"/>
  <c r="G35" i="1"/>
  <c r="F35" i="1"/>
  <c r="E35" i="1"/>
  <c r="D35" i="1"/>
  <c r="C35" i="1"/>
  <c r="G33" i="1"/>
  <c r="F33" i="1"/>
  <c r="E33" i="1"/>
  <c r="D33" i="1"/>
  <c r="C33" i="1"/>
  <c r="G32" i="1"/>
  <c r="F32" i="1"/>
  <c r="E32" i="1"/>
  <c r="D32" i="1"/>
  <c r="C32" i="1"/>
  <c r="G31" i="1"/>
  <c r="F31" i="1"/>
  <c r="E31" i="1"/>
  <c r="D31" i="1"/>
  <c r="C31" i="1"/>
  <c r="G30" i="1"/>
  <c r="F30" i="1"/>
  <c r="E30" i="1"/>
  <c r="D30" i="1"/>
  <c r="C30" i="1"/>
  <c r="G29" i="1"/>
  <c r="F29" i="1"/>
  <c r="E29" i="1"/>
  <c r="D29" i="1"/>
  <c r="C29" i="1"/>
  <c r="B28" i="1"/>
  <c r="B27" i="1"/>
  <c r="B30" i="1" s="1"/>
  <c r="B25" i="1"/>
  <c r="B24" i="1"/>
  <c r="B32" i="1" s="1"/>
  <c r="G21" i="1"/>
  <c r="F21" i="1"/>
  <c r="E21" i="1"/>
  <c r="D21" i="1"/>
  <c r="C21" i="1"/>
  <c r="G20" i="1"/>
  <c r="F20" i="1"/>
  <c r="E20" i="1"/>
  <c r="D20" i="1"/>
  <c r="C20" i="1"/>
  <c r="B20" i="1"/>
  <c r="G19" i="1"/>
  <c r="F19" i="1"/>
  <c r="E19" i="1"/>
  <c r="D19" i="1"/>
  <c r="C19" i="1"/>
  <c r="G18" i="1"/>
  <c r="F18" i="1"/>
  <c r="E18" i="1"/>
  <c r="D18" i="1"/>
  <c r="C18" i="1"/>
  <c r="G17" i="1"/>
  <c r="F17" i="1"/>
  <c r="E17" i="1"/>
  <c r="D17" i="1"/>
  <c r="C17" i="1"/>
  <c r="B16" i="1"/>
  <c r="B15" i="1"/>
  <c r="B12" i="1"/>
  <c r="B13" i="1" s="1"/>
  <c r="B9" i="1"/>
  <c r="B29" i="1" l="1"/>
  <c r="B17" i="1"/>
  <c r="B31" i="1"/>
  <c r="B14" i="1"/>
  <c r="B21" i="1"/>
  <c r="B37" i="1" s="1"/>
  <c r="B26" i="1"/>
  <c r="B18" i="1"/>
  <c r="B33" i="1"/>
  <c r="B19" i="1"/>
  <c r="B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nicolas-cavallo</author>
    <author>Peter Edelman</author>
    <author>Connor Priest</author>
  </authors>
  <commentList>
    <comment ref="C17" authorId="0" shapeId="0" xr:uid="{00000000-0006-0000-0000-000001000000}">
      <text>
        <r>
          <rPr>
            <sz val="9"/>
            <color indexed="81"/>
            <rFont val="Tahoma"/>
            <family val="2"/>
          </rPr>
          <t xml:space="preserve">This value is pre-populated and locked from editing. Please review and confirm that it is correct.
</t>
        </r>
      </text>
    </comment>
    <comment ref="C19" authorId="0" shapeId="0" xr:uid="{00000000-0006-0000-0000-000002000000}">
      <text>
        <r>
          <rPr>
            <sz val="9"/>
            <color indexed="81"/>
            <rFont val="Tahoma"/>
            <family val="2"/>
          </rPr>
          <t>This value is pre-populated with $0 and locked from editing because this source of funds is not applicable for this report.</t>
        </r>
      </text>
    </comment>
    <comment ref="C21" authorId="0" shapeId="0" xr:uid="{DEF181FD-5559-416C-87CD-71DC7CC6BB97}">
      <text>
        <r>
          <rPr>
            <sz val="9"/>
            <color indexed="81"/>
            <rFont val="Tahoma"/>
            <family val="2"/>
          </rPr>
          <t xml:space="preserve">This value is pre-populated and locked from editing. Please review and confirm that it is correct.
</t>
        </r>
      </text>
    </comment>
    <comment ref="C23" authorId="0" shapeId="0" xr:uid="{797A87A4-7AA7-4CD0-87E1-D212FF57AB50}">
      <text>
        <r>
          <rPr>
            <sz val="9"/>
            <color indexed="81"/>
            <rFont val="Tahoma"/>
            <family val="2"/>
          </rPr>
          <t>This value is pre-populated with $0 and locked from editing because this source of funds is not applicable for this report.</t>
        </r>
      </text>
    </comment>
    <comment ref="C25" authorId="0" shapeId="0" xr:uid="{00000000-0006-0000-0000-000005000000}">
      <text>
        <r>
          <rPr>
            <sz val="9"/>
            <color indexed="81"/>
            <rFont val="Tahoma"/>
            <family val="2"/>
          </rPr>
          <t>This value is pre-populated using the amount reported in your prior Module 1  Grantee Survey.  This line is editable and should be updated as needed.</t>
        </r>
      </text>
    </comment>
    <comment ref="C27" authorId="0" shapeId="0" xr:uid="{F4628BC4-6013-497E-B659-AED43E69D6FA}">
      <text>
        <r>
          <rPr>
            <sz val="9"/>
            <color indexed="81"/>
            <rFont val="Tahoma"/>
            <family val="2"/>
          </rPr>
          <t>This value is pre-populated with $0 and locked from editing because this source of funds is not applicable for this report.</t>
        </r>
      </text>
    </comment>
    <comment ref="C29" authorId="0" shapeId="0" xr:uid="{0268660C-3B3C-4168-B6D5-E09717200FE7}">
      <text>
        <r>
          <rPr>
            <sz val="9"/>
            <color indexed="81"/>
            <rFont val="Tahoma"/>
            <family val="2"/>
          </rPr>
          <t>This value is pre-populated with $0 and locked from editing because this source of funds is not applicable for this report.</t>
        </r>
      </text>
    </comment>
    <comment ref="C31" authorId="0" shapeId="0" xr:uid="{55486DB4-495E-401B-A065-0B4BBD4C105E}">
      <text>
        <r>
          <rPr>
            <sz val="9"/>
            <color indexed="81"/>
            <rFont val="Tahoma"/>
            <family val="2"/>
          </rPr>
          <t>This value is pre-populated with $0 and locked from editing because this source of funds is not applicable for this report.</t>
        </r>
      </text>
    </comment>
    <comment ref="C33" authorId="0" shapeId="0" xr:uid="{4561A97E-EE06-4EEC-8AD6-0FEE3E2092EB}">
      <text>
        <r>
          <rPr>
            <sz val="9"/>
            <color indexed="81"/>
            <rFont val="Tahoma"/>
            <family val="2"/>
          </rPr>
          <t>This value is pre-populated with $0 and locked from editing because this source of funds is not applicable for this report.</t>
        </r>
      </text>
    </comment>
    <comment ref="C35" authorId="0" shapeId="0" xr:uid="{F31181A0-6D53-470C-8700-F32BFDA806B1}">
      <text>
        <r>
          <rPr>
            <sz val="9"/>
            <color indexed="81"/>
            <rFont val="Tahoma"/>
            <family val="2"/>
          </rPr>
          <t>This value is pre-populated with $0 and locked from editing because this source of funds is not applicable for this report.</t>
        </r>
      </text>
    </comment>
    <comment ref="C39" authorId="0" shapeId="0" xr:uid="{00000000-0006-0000-0000-00000A000000}">
      <text>
        <r>
          <rPr>
            <sz val="9"/>
            <color indexed="81"/>
            <rFont val="Tahoma"/>
            <family val="2"/>
          </rPr>
          <t>This value is auto-calculated by summing items 1-9 of this section. Grantees are locked from editing this field.</t>
        </r>
      </text>
    </comment>
    <comment ref="C43" authorId="0" shapeId="0" xr:uid="{330D6067-1DCF-4C37-97CF-4868F0A82F28}">
      <text>
        <r>
          <rPr>
            <sz val="9"/>
            <color indexed="81"/>
            <rFont val="Tahoma"/>
            <family val="2"/>
          </rPr>
          <t xml:space="preserve">This value is pre-populated at $0 and locked for editing.
</t>
        </r>
      </text>
    </comment>
    <comment ref="C45" authorId="0" shapeId="0" xr:uid="{18F7E443-C8FF-499E-BB58-5832CB0CF367}">
      <text>
        <r>
          <rPr>
            <sz val="9"/>
            <color indexed="81"/>
            <rFont val="Tahoma"/>
            <family val="2"/>
          </rPr>
          <t>This value is pre-populated but open for editing.</t>
        </r>
      </text>
    </comment>
    <comment ref="C47" authorId="0" shapeId="0" xr:uid="{B2213A11-1C98-495D-ACF6-EEC4539435FC}">
      <text>
        <r>
          <rPr>
            <sz val="9"/>
            <color indexed="81"/>
            <rFont val="Tahoma"/>
            <family val="2"/>
          </rPr>
          <t xml:space="preserve">This value is pre-populated and locked from editing.
</t>
        </r>
      </text>
    </comment>
    <comment ref="C51" authorId="0" shapeId="0" xr:uid="{BC034EF3-AE4C-4CC4-889C-5F50FC8FAC3B}">
      <text>
        <r>
          <rPr>
            <sz val="9"/>
            <color indexed="81"/>
            <rFont val="Tahoma"/>
            <family val="2"/>
          </rPr>
          <t>This value is auto-calculated by summing items 11-13 of this section. Grantees are locked from editing this field.</t>
        </r>
      </text>
    </comment>
    <comment ref="C55" authorId="0" shapeId="0" xr:uid="{9ED7282A-BC10-4D89-ADEE-C195C68BEDEC}">
      <text>
        <r>
          <rPr>
            <sz val="9"/>
            <color indexed="81"/>
            <rFont val="Tahoma"/>
            <family val="2"/>
          </rPr>
          <t>This value is auto-calculated by summing items 10 &amp; 14 of this section. Grantees are locked from editing this field.</t>
        </r>
      </text>
    </comment>
    <comment ref="C71" authorId="1" shapeId="0" xr:uid="{00000000-0006-0000-0000-000010000000}">
      <text>
        <r>
          <rPr>
            <sz val="9"/>
            <color indexed="81"/>
            <rFont val="Tahoma"/>
            <family val="2"/>
          </rPr>
          <t>This value is auto-calculated by summing sums sub-sub-items 3.d.(1) - 3.d.(3) below. Grantees are locked from editing this field.</t>
        </r>
      </text>
    </comment>
    <comment ref="C85" authorId="1" shapeId="0" xr:uid="{00000000-0006-0000-0000-000012000000}">
      <text>
        <r>
          <rPr>
            <sz val="9"/>
            <color indexed="81"/>
            <rFont val="Tahoma"/>
            <family val="2"/>
          </rPr>
          <t>This value is pre-populated with $0 and locked from editing because this source of funds is not applicable for this report.</t>
        </r>
      </text>
    </comment>
    <comment ref="C87" authorId="1" shapeId="0" xr:uid="{8E72B494-0A12-4407-A2F3-A96EF870CF9F}">
      <text>
        <r>
          <rPr>
            <sz val="9"/>
            <color indexed="81"/>
            <rFont val="Tahoma"/>
            <family val="2"/>
          </rPr>
          <t>This value is pre-populated with $0 and locked from editing because this source of funds is not applicable for this report.</t>
        </r>
      </text>
    </comment>
    <comment ref="C93" authorId="1" shapeId="0" xr:uid="{82C8BF51-2D4D-430D-8C1E-C4131F30DE4F}">
      <text>
        <r>
          <rPr>
            <sz val="9"/>
            <color indexed="81"/>
            <rFont val="Tahoma"/>
            <family val="2"/>
          </rPr>
          <t>This value is pre-populated with $0 and locked from editing because this source of funds is not applicable for this report.</t>
        </r>
      </text>
    </comment>
    <comment ref="C99" authorId="1" shapeId="0" xr:uid="{00000000-0006-0000-0000-000015000000}">
      <text>
        <r>
          <rPr>
            <sz val="9"/>
            <color indexed="81"/>
            <rFont val="Tahoma"/>
            <family val="2"/>
          </rPr>
          <t xml:space="preserve">This value is auto-calculated by summing items 1, 2, 4, 6, 7, 8, 9, 10, 11, 12, and 13; and sub-items 3.a. -3.d; of this section. Grantees are locked from editing this field. </t>
        </r>
      </text>
    </comment>
    <comment ref="C118" authorId="1" shapeId="0" xr:uid="{D43C717D-A96B-4947-853D-28CE929FD9DC}">
      <text>
        <r>
          <rPr>
            <sz val="9"/>
            <color indexed="81"/>
            <rFont val="Tahoma"/>
            <family val="2"/>
          </rPr>
          <t>This value is auto-calculated by summing sums sub-sub-items 17.d.(1) - 17.d.(3) below. Grantees are locked from editing this field.</t>
        </r>
      </text>
    </comment>
    <comment ref="C140" authorId="1" shapeId="0" xr:uid="{00000000-0006-0000-0000-00001E000000}">
      <text>
        <r>
          <rPr>
            <sz val="9"/>
            <color indexed="81"/>
            <rFont val="Tahoma"/>
            <family val="2"/>
          </rPr>
          <t>This value is auto-calculated by summing items 15, 16, 18, 20, 21, 22, 23, 24; and sub-items 17.a. -17.d; of this section. Grantees are locked from editing this field.</t>
        </r>
      </text>
    </comment>
    <comment ref="C158" authorId="1" shapeId="0" xr:uid="{00000000-0006-0000-0000-00001F000000}">
      <text>
        <r>
          <rPr>
            <sz val="9"/>
            <color indexed="81"/>
            <rFont val="Tahoma"/>
            <family val="2"/>
          </rPr>
          <t>Locked with formula that sums sub-sub-items 28.d.(1) - 28.d.(3)</t>
        </r>
      </text>
    </comment>
    <comment ref="C180" authorId="1" shapeId="0" xr:uid="{00000000-0006-0000-0000-000021000000}">
      <text>
        <r>
          <rPr>
            <sz val="9"/>
            <color indexed="81"/>
            <rFont val="Tahoma"/>
            <family val="2"/>
          </rPr>
          <t>Locked with formula that sums Items 26, 27, 29, 31, 32, 33, 34, and 35; and sub-items 28.a. -28.d; of this section</t>
        </r>
      </text>
    </comment>
    <comment ref="C182" authorId="2" shapeId="0" xr:uid="{D24078FF-F622-4CDA-841E-EE625F18E563}">
      <text>
        <r>
          <rPr>
            <b/>
            <sz val="9"/>
            <color indexed="81"/>
            <rFont val="Tahoma"/>
            <family val="2"/>
          </rPr>
          <t>Select "Yes" or "No" from the dropdown list.</t>
        </r>
        <r>
          <rPr>
            <sz val="9"/>
            <color indexed="81"/>
            <rFont val="Tahoma"/>
            <family val="2"/>
          </rPr>
          <t xml:space="preserve">
</t>
        </r>
      </text>
    </comment>
    <comment ref="C184" authorId="2" shapeId="0" xr:uid="{9A978692-5159-4C4E-A393-913D4C8F85B6}">
      <text>
        <r>
          <rPr>
            <b/>
            <sz val="9"/>
            <color indexed="81"/>
            <rFont val="Tahoma"/>
            <family val="2"/>
          </rPr>
          <t>Select "Yes" or "No" from the dropdown list.</t>
        </r>
        <r>
          <rPr>
            <sz val="9"/>
            <color indexed="81"/>
            <rFont val="Tahoma"/>
            <family val="2"/>
          </rPr>
          <t xml:space="preserve">
</t>
        </r>
      </text>
    </comment>
    <comment ref="C199" authorId="1" shapeId="0" xr:uid="{00000000-0006-0000-0000-000022000000}">
      <text>
        <r>
          <rPr>
            <sz val="9"/>
            <color indexed="81"/>
            <rFont val="Tahoma"/>
            <family val="2"/>
          </rPr>
          <t>Locked with formula that sums sub-sub-items 39.d.(1) - 39.d.(3)</t>
        </r>
      </text>
    </comment>
    <comment ref="C211" authorId="1" shapeId="0" xr:uid="{00000000-0006-0000-0000-000023000000}">
      <text>
        <r>
          <rPr>
            <sz val="9"/>
            <color indexed="81"/>
            <rFont val="Tahoma"/>
            <family val="2"/>
          </rPr>
          <t>Pre-populated</t>
        </r>
      </text>
    </comment>
    <comment ref="C221" authorId="1" shapeId="0" xr:uid="{00000000-0006-0000-0000-000024000000}">
      <text>
        <r>
          <rPr>
            <sz val="9"/>
            <color indexed="81"/>
            <rFont val="Tahoma"/>
            <family val="2"/>
          </rPr>
          <t>Locked with formula that sums Items 37, 38, 40, 42, 43, 44, 45, and 46; and sub-items 39.a. -39.d; of this section</t>
        </r>
      </text>
    </comment>
    <comment ref="C223" authorId="2" shapeId="0" xr:uid="{4D0B37EE-7C76-4727-87C8-51C37C76D9C4}">
      <text>
        <r>
          <rPr>
            <b/>
            <sz val="9"/>
            <color indexed="81"/>
            <rFont val="Tahoma"/>
            <family val="2"/>
          </rPr>
          <t>Select "Yes" or "No" from the dropdown list.</t>
        </r>
        <r>
          <rPr>
            <sz val="9"/>
            <color indexed="81"/>
            <rFont val="Tahoma"/>
            <family val="2"/>
          </rPr>
          <t xml:space="preserve">
</t>
        </r>
      </text>
    </comment>
    <comment ref="C225" authorId="2" shapeId="0" xr:uid="{D93FC0FD-3F27-4B41-A560-7BA37ECA2601}">
      <text>
        <r>
          <rPr>
            <b/>
            <sz val="9"/>
            <color indexed="81"/>
            <rFont val="Tahoma"/>
            <family val="2"/>
          </rPr>
          <t>Select "Yes" or "No" from the dropdown list.</t>
        </r>
        <r>
          <rPr>
            <sz val="9"/>
            <color indexed="81"/>
            <rFont val="Tahoma"/>
            <family val="2"/>
          </rPr>
          <t xml:space="preserve">
</t>
        </r>
      </text>
    </comment>
    <comment ref="C232" authorId="1" shapeId="0" xr:uid="{00000000-0006-0000-0000-000025000000}">
      <text>
        <r>
          <rPr>
            <sz val="9"/>
            <color indexed="81"/>
            <rFont val="Tahoma"/>
            <family val="2"/>
          </rPr>
          <t>This value is auto calculated by summing  Items 25, 36, and 47 of this section. Grantees are locked from editing this field.</t>
        </r>
      </text>
    </comment>
    <comment ref="C236" authorId="1" shapeId="0" xr:uid="{7A288ADC-BFC0-49B3-B742-A1701F437296}">
      <text>
        <r>
          <rPr>
            <sz val="9"/>
            <color indexed="81"/>
            <rFont val="Tahoma"/>
            <family val="2"/>
          </rPr>
          <t>This value is auto calculated by summing  Items 14 and 48 of this section. Grantees are locked from editing this field.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Kevin McGrath</author>
  </authors>
  <commentList>
    <comment ref="C16" authorId="0" shapeId="0" xr:uid="{9F11833D-CF74-4BA1-992C-3249C9692DD0}">
      <text>
        <r>
          <rPr>
            <sz val="9"/>
            <color indexed="81"/>
            <rFont val="Tahoma"/>
            <family val="2"/>
          </rPr>
          <t xml:space="preserve">This value is pre-populated with $0 because the average bill amount for electricity for Electric Main Heat households is reported in Line 4 above.”
</t>
        </r>
      </text>
    </comment>
    <comment ref="C28" authorId="0" shapeId="0" xr:uid="{61F959BF-B6F3-4CA5-8654-5808DBDF15F7}">
      <text>
        <r>
          <rPr>
            <sz val="9"/>
            <color indexed="81"/>
            <rFont val="Tahoma"/>
            <family val="2"/>
          </rPr>
          <t xml:space="preserve">This value is pre-populated with $0 because the average bill amount for electricity for Electric Main Heat households is reported in Line 4 above.”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Kevin McGrath</author>
  </authors>
  <commentList>
    <comment ref="C16" authorId="0" shapeId="0" xr:uid="{F8C6A017-9DC3-4B7E-B236-44A6FD84AEE6}">
      <text>
        <r>
          <rPr>
            <sz val="9"/>
            <color indexed="81"/>
            <rFont val="Tahoma"/>
            <family val="2"/>
          </rPr>
          <t xml:space="preserve">This value is pre-populated with $0 because the average bill amount for electricity for Electric Main Heat households is reported in Line 4 above.”
</t>
        </r>
      </text>
    </comment>
    <comment ref="C28" authorId="0" shapeId="0" xr:uid="{69817431-FF82-4890-B6F4-401BD3AAD3F9}">
      <text>
        <r>
          <rPr>
            <sz val="9"/>
            <color indexed="81"/>
            <rFont val="Tahoma"/>
            <family val="2"/>
          </rPr>
          <t xml:space="preserve">This value is pre-populated with $0 because the average bill amount for electricity for Electric Main Heat households is reported in Line 4 above.”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Kevin McGrath</author>
  </authors>
  <commentList>
    <comment ref="C16" authorId="0" shapeId="0" xr:uid="{8DB9438D-828B-4EAE-B407-14210A7D31C8}">
      <text>
        <r>
          <rPr>
            <sz val="9"/>
            <color indexed="81"/>
            <rFont val="Tahoma"/>
            <family val="2"/>
          </rPr>
          <t xml:space="preserve">This value is pre-populated with $0 because the average bill amount for electricity for Electric Main Heat households is reported in Line 4 above.”
</t>
        </r>
      </text>
    </comment>
    <comment ref="C28" authorId="0" shapeId="0" xr:uid="{79C931C7-1999-4DCA-88F7-80868482074F}">
      <text>
        <r>
          <rPr>
            <sz val="9"/>
            <color indexed="81"/>
            <rFont val="Tahoma"/>
            <family val="2"/>
          </rPr>
          <t xml:space="preserve">This value is pre-populated with $0 because the average bill amount for electricity for Electric Main Heat households is reported in Line 4 above.”
</t>
        </r>
      </text>
    </comment>
  </commentList>
</comments>
</file>

<file path=xl/sharedStrings.xml><?xml version="1.0" encoding="utf-8"?>
<sst xmlns="http://schemas.openxmlformats.org/spreadsheetml/2006/main" count="376" uniqueCount="219">
  <si>
    <t>V.  ENERGY BURDEN TARGETING</t>
  </si>
  <si>
    <t>Bill Payment-Assisted Household Main Fuel</t>
  </si>
  <si>
    <t>All Households</t>
  </si>
  <si>
    <t>Electricity</t>
  </si>
  <si>
    <t>Natural Gas</t>
  </si>
  <si>
    <t>Fuel Oil</t>
  </si>
  <si>
    <t>Propane</t>
  </si>
  <si>
    <t>Other Fuels</t>
  </si>
  <si>
    <r>
      <rPr>
        <sz val="12"/>
        <rFont val="Calibri"/>
        <family val="2"/>
        <scheme val="minor"/>
      </rPr>
      <t xml:space="preserve">      1. </t>
    </r>
    <r>
      <rPr>
        <b/>
        <sz val="12"/>
        <rFont val="Calibri"/>
        <family val="2"/>
        <scheme val="minor"/>
      </rPr>
      <t xml:space="preserve">   </t>
    </r>
    <r>
      <rPr>
        <sz val="12"/>
        <rFont val="Calibri"/>
        <family val="2"/>
        <scheme val="minor"/>
      </rPr>
      <t>Unduplicated Number of Households with 12 Consecutive Months of  Bill Data (Main Fuel and Electric)</t>
    </r>
  </si>
  <si>
    <t xml:space="preserve">      2.    Average Annual Household Income</t>
  </si>
  <si>
    <t xml:space="preserve">      3.    Average Annual Total LIHEAP Benefit per Household (including Heating, Cooling, Crisis, Supplemental Benefits)</t>
  </si>
  <si>
    <t xml:space="preserve">      4.    Average Annual Main Heating Fuel Bill</t>
  </si>
  <si>
    <t xml:space="preserve">      5.    Average Annual Electricity Bill</t>
  </si>
  <si>
    <t xml:space="preserve">      6.    Average Annual Total Residential Energy Bill</t>
  </si>
  <si>
    <t xml:space="preserve">      7.    Average Annual Burden Before Receiving LIHEAP</t>
  </si>
  <si>
    <t xml:space="preserve">      8.    Average Annual Burden After Receiving LIHEAP</t>
  </si>
  <si>
    <t xml:space="preserve">      9.    Average Percentage Point Change in Energy Burden</t>
  </si>
  <si>
    <t xml:space="preserve">     10.  Average Percentage Reduction in Energy Burden</t>
  </si>
  <si>
    <t>C.  High Burden Households with 12 Consecutive Months of Bill Data (Main Fuel and Electric)</t>
  </si>
  <si>
    <r>
      <t xml:space="preserve">   </t>
    </r>
    <r>
      <rPr>
        <sz val="12"/>
        <rFont val="Calibri"/>
        <family val="2"/>
        <scheme val="minor"/>
      </rPr>
      <t xml:space="preserve">   1.    Unduplicated Number of High Burden Households (Top 25%) with 12 Consecutive Months of Bill Data (Main Fuel and Electric)</t>
    </r>
  </si>
  <si>
    <t xml:space="preserve">      2.    Average Annual Household Income for High Burden Households</t>
  </si>
  <si>
    <t xml:space="preserve">      3.    Average Annual Total LIHEAP Benefit per High Burden Household (including Heating, Cooling, Crisis, Supplemental Benefits)</t>
  </si>
  <si>
    <t xml:space="preserve">      4.    Average Annual Main Heating Fuel Bill for High Burden Households</t>
  </si>
  <si>
    <t xml:space="preserve">      5.    Average Annual Electricity Bill for High Burden Households</t>
  </si>
  <si>
    <t xml:space="preserve">      6.    Average Annual Total Residential Energy Bill for High Burden Households</t>
  </si>
  <si>
    <t xml:space="preserve">      7.    Average Annual Burden Before Receiving LIHEAP for High Burden Households</t>
  </si>
  <si>
    <t xml:space="preserve">      8.    Average Annual Burden After Receiving LIHEAP for High Burden Households</t>
  </si>
  <si>
    <t xml:space="preserve">      9.    Average Percentage Point Change in Energy Burden for High Burden Households</t>
  </si>
  <si>
    <t xml:space="preserve">      10.  Average Percentage Reduction in Energy Burden for High Burden Households</t>
  </si>
  <si>
    <t xml:space="preserve">D.  Benefit Targeting Index for High Burden Households: </t>
  </si>
  <si>
    <t xml:space="preserve">E.  Burden Reduction Targeting Index for High Burden Households: </t>
  </si>
  <si>
    <t>VI.  RESTORATION OF HOME ENERGY SERVICE</t>
  </si>
  <si>
    <r>
      <t xml:space="preserve">Energy Source </t>
    </r>
    <r>
      <rPr>
        <b/>
        <i/>
        <sz val="13"/>
        <rFont val="Calibri"/>
        <family val="2"/>
        <scheme val="minor"/>
      </rPr>
      <t>(where LIHEAP benefit was applied)</t>
    </r>
  </si>
  <si>
    <t>A.   All Occurrences of LIHEAP Households that Had:</t>
  </si>
  <si>
    <t>All Occurrences</t>
  </si>
  <si>
    <t xml:space="preserve">       1.  Energy Service Restored After Disconnection</t>
  </si>
  <si>
    <t xml:space="preserve">       2.  Fuel Delivered to Home that Ran Out of Fuel</t>
  </si>
  <si>
    <t xml:space="preserve">       3.  Repair/Replacement of Inoperable Home Energy Equipment</t>
  </si>
  <si>
    <t>VII.  PREVENTION OF LOSS OF HOME ENERGY SERVICE</t>
  </si>
  <si>
    <t xml:space="preserve">       1.  Past Due Notice or Utility Disconnect Notice</t>
  </si>
  <si>
    <t xml:space="preserve">       2.  Imminent Risk of Running out of Fuel</t>
  </si>
  <si>
    <t xml:space="preserve">       3.  Repair/Replacement of Operable Equipment to Prevent Imminent Home Energy Loss</t>
  </si>
  <si>
    <t>1A.  I certify to the best of my knowledge and belief that this report is correct and complete for Administration and Congressional oversight the program and for the purposes set forth in the award letter.</t>
  </si>
  <si>
    <t>2A.  Typed or Printed Name and Title of Authorized Certifying Official:</t>
  </si>
  <si>
    <t>Date Submitted:</t>
  </si>
  <si>
    <t>3A.  Signature of Authorized Certifying Official: (click to sign)</t>
  </si>
  <si>
    <t>Month      Day    Year</t>
  </si>
  <si>
    <t>B.  Households with 12 Consecutive Months of Bill Data (Main Fuel and Electric)</t>
  </si>
  <si>
    <t>No</t>
  </si>
  <si>
    <t>Yes</t>
  </si>
  <si>
    <t>-Select-</t>
  </si>
  <si>
    <t>N. Estimated Subtotal Uses of All Funds</t>
  </si>
  <si>
    <t xml:space="preserve">M. Estimated Subtotal Uses of Supplemental Funds </t>
  </si>
  <si>
    <r>
      <rPr>
        <b/>
        <u/>
        <sz val="12"/>
        <rFont val="Arial"/>
        <family val="2"/>
      </rPr>
      <t xml:space="preserve">Notes:  </t>
    </r>
    <r>
      <rPr>
        <u/>
        <sz val="12"/>
        <rFont val="Arial"/>
        <family val="2"/>
      </rPr>
      <t>Include any notes. Please indicate type of LIHEAP assistance and item being referenced.</t>
    </r>
  </si>
  <si>
    <t>Average Household Benefit</t>
  </si>
  <si>
    <t>Total Funds/Awards</t>
  </si>
  <si>
    <t>Amount Rounded to the Nearest Dollar</t>
  </si>
  <si>
    <t>Q4 Average Household Benefits are estimated due to unique program operation, rather than directly calculated--CARES Act Funds</t>
  </si>
  <si>
    <t>Q3. Obligated funding for a given type of assistance in current FFY, but will serve households in the subsequent FFY--CARES Act Funds</t>
  </si>
  <si>
    <t>25. Sum of Items 15-18 and 20-24. This should equal the sum in Section III. Column D, Item 11.</t>
  </si>
  <si>
    <t>F. Estimated Total Uses of Funds--CARES Act Funds</t>
  </si>
  <si>
    <t>24. Administration/Planning Costs--CARES Act Funds</t>
  </si>
  <si>
    <t>23. Assurance 16 Activities--CARES Act Funds</t>
  </si>
  <si>
    <t>22. FFY LIHEAP Block Grant Allotment Used to Identify, Develop &amp; Demonstrate Leveraging Incentive Activities--CARES Act Funds</t>
  </si>
  <si>
    <t>21. Unobligated CARES Act Funds Carried Over to next FFY</t>
  </si>
  <si>
    <t>20. Nominal Payments--CARES Act Funds</t>
  </si>
  <si>
    <t>18. Weatherization Assistance Benefits--CARES Act Funds</t>
  </si>
  <si>
    <t>(3) Specify--CARES Act Funds</t>
  </si>
  <si>
    <t>(2) Specify--CARES Act Funds</t>
  </si>
  <si>
    <t>(1) Specify--CARES Act Funds</t>
  </si>
  <si>
    <t>d. Other Crisis Benefits--CARES Act Funds</t>
  </si>
  <si>
    <t>c. Year-round Crisis Benefits--CARES Act Funds</t>
  </si>
  <si>
    <t>b. Summer Crisis Benefits--CARES Act Funds</t>
  </si>
  <si>
    <t>a. Winter Crisis Benefits--CARES Act Funds</t>
  </si>
  <si>
    <t>17. Crisis Benefits by Type--CARES Act Funds</t>
  </si>
  <si>
    <t>16. Cooling Assistance Benefits--CARES Act Funds</t>
  </si>
  <si>
    <t>15. Heating Assistance Benefits--CARES Act Funds</t>
  </si>
  <si>
    <t>12. FFY Residential Energy Assistance Challenge (REACH) Program</t>
  </si>
  <si>
    <t>9. FFY Leveraging Incentive Award Obligated in next FFY</t>
  </si>
  <si>
    <t>8. FFY Allowable Unobligated Emergency Contingency Funds, not Subject to 10% Carryover Limit, Obligated in next FFY</t>
  </si>
  <si>
    <t>SECTION IV.  ESTIMATED USES OF LIHEAP FUNDS</t>
  </si>
  <si>
    <t>15. Item 10 plus Item 14.  This should equal the sum in Section IV. Column D, Item 49.</t>
  </si>
  <si>
    <t>E. Estimated Total of Sources of All Funds</t>
  </si>
  <si>
    <t>D. Estimated Subtotal Sources of Supplemental Funds</t>
  </si>
  <si>
    <t>C. All Supplemental Funds (Items 11-13)</t>
  </si>
  <si>
    <t>10. Sum of Items 1-9. This should equal the sum in Section IV. Column D, Item 14.</t>
  </si>
  <si>
    <t>9. Previous FFY Leveraging Incentive Award obligated in FFY</t>
  </si>
  <si>
    <t>8. FFY Leveraging Incentive Award</t>
  </si>
  <si>
    <t>7. FFY Residential Energy Assistance Challenge (REACH) Program</t>
  </si>
  <si>
    <t>6. Petroleum Violation Escrow (Oil Overcharge) Funds Obligated in FFY</t>
  </si>
  <si>
    <t>5. All Funds Carried Over From Previous FFY (except Funds in item 4 and 9 in this Section)</t>
  </si>
  <si>
    <t>4. Previous FFY Unobligated Emergency Contingency Funds, not Subject to 10% Carryover Limit</t>
  </si>
  <si>
    <t>3. LIHEAP Block Grant Funds from Previous FFY Reallotted to FFY</t>
  </si>
  <si>
    <t>2. FFY Emergency Contingency Funds (Net of Indian Tribal Set-Asides)</t>
  </si>
  <si>
    <t>1. FFY LIHEAP Block Grant Allotment (Net of Indian Tribal Set-Asides)--regular funds</t>
  </si>
  <si>
    <t>SECTION III.  ESTIMATED SOURCES OF LIHEAP FUNDS</t>
  </si>
  <si>
    <t>Timely response to questions on this report is mandatory.  The information will be used to respond to Congressional inquiries, to calculate LIHEAP benefit targeting, and to provide Federal Fiscal Year data for the Department's annual LIHEAP Report to Congress that is required under Section 2610 of Public Law 967-35, as amended.  The data are also used in measuring LIHEAP performance under the Government Performance and Results Act (GPRA) of 1993, as amended by the GPRA Modernization Act of 2010.  As the reported data are aggregated, the information in this report is not considered to be confidential.</t>
  </si>
  <si>
    <r>
      <rPr>
        <b/>
        <sz val="13"/>
        <rFont val="Arial"/>
        <family val="2"/>
      </rPr>
      <t xml:space="preserve">SECTION II. </t>
    </r>
    <r>
      <rPr>
        <sz val="13"/>
        <rFont val="Arial"/>
        <family val="2"/>
      </rPr>
      <t xml:space="preserve"> </t>
    </r>
    <r>
      <rPr>
        <b/>
        <sz val="13"/>
        <rFont val="Arial"/>
        <family val="2"/>
      </rPr>
      <t>REPORTING REQUIREMENTS</t>
    </r>
    <r>
      <rPr>
        <b/>
        <sz val="12"/>
        <rFont val="Arial"/>
        <family val="2"/>
      </rPr>
      <t xml:space="preserve">    </t>
    </r>
  </si>
  <si>
    <t>Phone Number:</t>
  </si>
  <si>
    <t xml:space="preserve">    Contact Person:</t>
  </si>
  <si>
    <t>Date:</t>
  </si>
  <si>
    <t xml:space="preserve">Grantee Name: </t>
  </si>
  <si>
    <t>SECTION I.  GRANTEE INFORMATION</t>
  </si>
  <si>
    <t>MODULE 1 (LIHEAP Grantee Survey)</t>
  </si>
  <si>
    <t xml:space="preserve">          Unduplicated Count of Preventions of Loss of Home Energy Service</t>
  </si>
  <si>
    <t>A.   Number of All LIHEAP-Assisted Households that Had:</t>
  </si>
  <si>
    <t>Energy Source</t>
  </si>
  <si>
    <t>VII.  PREVENTION OF LOSS OF HOME ENERGY SERVICE (OPTIONAL MEASURES)</t>
  </si>
  <si>
    <t xml:space="preserve">          Unduplicated Count of Restorations of Home Energy Service</t>
  </si>
  <si>
    <t>VI.  RESTORATION OF HOME ENERGY SERVICE (OPTIONAL MEASURES)</t>
  </si>
  <si>
    <t xml:space="preserve">        5.  Window/Wall A/C (including evaporative cooler)</t>
  </si>
  <si>
    <t xml:space="preserve">        4.  Central Air Conditioning </t>
  </si>
  <si>
    <t xml:space="preserve">        3.  Other Supplemental Heating Fuel</t>
  </si>
  <si>
    <t xml:space="preserve">        2.  Wood as Supplemental Heating Fuel</t>
  </si>
  <si>
    <t xml:space="preserve">        1.  Electricity as Supplemental Heating Fuel</t>
  </si>
  <si>
    <t>C.   Unduplicated Number of LIHEAP Bill Payment-Assisted Households that Use:</t>
  </si>
  <si>
    <t xml:space="preserve">        2.  Main Heating Usage for High Burden</t>
  </si>
  <si>
    <t xml:space="preserve">        1.  Average Annual Electricity Usage for High Burden</t>
  </si>
  <si>
    <t>B.   High Burden Households with 12 Consecutive Months of Bill Data (Main Fuel and Electric)</t>
  </si>
  <si>
    <t xml:space="preserve">        2.  Average Annual Main Heating Usage</t>
  </si>
  <si>
    <t xml:space="preserve">        1.  Average Annual Electricity Usage</t>
  </si>
  <si>
    <t>A.   All Households with 12 Consecutive Months of Bill Data (Main Fuel and Electric)</t>
  </si>
  <si>
    <t>V.  ENERGY BURDEN TARGETING (OPTIONAL MEASURES)</t>
  </si>
  <si>
    <t>LIHEAP Performance Measures</t>
  </si>
  <si>
    <t xml:space="preserve">       1.  Energy Service Restored After Disconnection because of CARES funds, alone or in combination with other sources</t>
  </si>
  <si>
    <t>A.  Unduplicated Number of Household that Received Supplemental CARES Assistance, Alone or in Combination with Other Sources of Funding</t>
  </si>
  <si>
    <t xml:space="preserve">      3.    Average Annual Total CARES Benefit per Household (excluding benefit from regular funds or ARP)</t>
  </si>
  <si>
    <t xml:space="preserve">       3.  Repair/Replacement of Inoperable Home Energy Equipment using CARES, alone or in combination with other sources</t>
  </si>
  <si>
    <t xml:space="preserve">       2.  Imminent Risk of Running out of Fuel &amp; CARES LIHEAP Assistance Prevented Loss, alone or in combination with other sources</t>
  </si>
  <si>
    <t xml:space="preserve">       3.  Repair/Replacement of Operable Equipment using CARES, alone or in combination with other sources, to Prevent Imminent Home Energy Loss</t>
  </si>
  <si>
    <t xml:space="preserve">       2.  Fuel Delivered to Home that Ran Out of Fuel because of CARES funds, alone or in combination with other sources</t>
  </si>
  <si>
    <t>A.  Unduplicated Number of Household that Received Supplemental ARPA Assistance, Alone or in Combination with Other Sources of Funding</t>
  </si>
  <si>
    <t xml:space="preserve">      3.    Average Annual Total ARPA Benefit per Household (excluding benefit from regular funds or CARES)</t>
  </si>
  <si>
    <t xml:space="preserve">       1.  Energy Service Restored After Disconnection because of ARPA funds, alone or in combination with other sources</t>
  </si>
  <si>
    <t xml:space="preserve">       2.  Fuel Delivered to Home that Ran Out of Fuel because of ARPA funds, alone or in combination with other sources</t>
  </si>
  <si>
    <t xml:space="preserve">       3.  Repair/Replacement of Inoperable Home Energy Equipment using ARPA, alone or in combination with other sources</t>
  </si>
  <si>
    <t xml:space="preserve">       1.  Past Due Notice or Utility Disconnect Notice &amp; CARES Assistance, alone or in combination with other sources</t>
  </si>
  <si>
    <t xml:space="preserve">       2.  Imminent Risk of Running out of Fuel &amp; ARPA LIHEAP Assistance Prevented Loss, alone or in combination with other sources</t>
  </si>
  <si>
    <t xml:space="preserve">       1.  Past Due Notice or Utility Disconnect Notice &amp; ARPA Assistance, alone or in combination with other sources</t>
  </si>
  <si>
    <t xml:space="preserve">       3.  Repair/Replacement of Operable Equipment using ARPA, alone or in combination with other sources, to Prevent Imminent Home Energy Loss</t>
  </si>
  <si>
    <t>A.  Unduplicated Number of LIHEAP Bill Payment-Assisted Households</t>
  </si>
  <si>
    <t>Auto-Calculated</t>
  </si>
  <si>
    <t>I. Estimated Total Uses of Funds--ARPA Funds</t>
  </si>
  <si>
    <t>26. Heating Assistance Benefits--ARPA Funds</t>
  </si>
  <si>
    <t>27. Cooling Assistance Benefits--ARPA Funds</t>
  </si>
  <si>
    <t>28. Crisis Benefits by Type--ARPA Funds</t>
  </si>
  <si>
    <t>a. Winter Crisis Benefits--ARPA Funds</t>
  </si>
  <si>
    <t>b. Summer Crisis Benefits--ARPA Funds</t>
  </si>
  <si>
    <t>c. Year-round Crisis Benefits--ARPA Funds</t>
  </si>
  <si>
    <t>d. Other Crisis Benefits--ARPA Funds</t>
  </si>
  <si>
    <t>(1) Specify--ARPA Funds</t>
  </si>
  <si>
    <t>(2) Specify--ARPA Funds</t>
  </si>
  <si>
    <t>(3) Specify--ARPA Funds</t>
  </si>
  <si>
    <t>29. Weatherization Assistance Benefits--ARPA Funds</t>
  </si>
  <si>
    <t>31. Nominal Payments--ARPA Funds</t>
  </si>
  <si>
    <t>33. FFY LIHEAP Block Grant Allotment Used to Identify, Develop &amp; Demonstrate Leveraging Incentive Activities--ARPA Funds</t>
  </si>
  <si>
    <t>34. Assurance 16 Activities--ARPA Funds</t>
  </si>
  <si>
    <t>35. Administration/Planning Costs--ARPA Funds</t>
  </si>
  <si>
    <t>Q5. Obligated funding for a given type of assistance in current FFY, but will serve households in the subsequent FFY--ARPA Funds</t>
  </si>
  <si>
    <t>Q6. Average Household Benefits are estimated due to unique program operation, rather than directly calculated--ARPA Funds</t>
  </si>
  <si>
    <t>Module 2C (Required LIHEAP Performance Measures)</t>
  </si>
  <si>
    <t>Module 2B (Required LIHEAP Performance Measures)</t>
  </si>
  <si>
    <t>Module 2A (Required LIHEAP Performance Measures)</t>
  </si>
  <si>
    <t>Module 3. (Optional LIHEAP Performance Measures)</t>
  </si>
  <si>
    <t>7b. Previous FFY REACH Program Award Funds Obligated in FFY</t>
  </si>
  <si>
    <t xml:space="preserve">      3.    Average Annual Total CARES Benefit per High Burden Household (excluding benefit from regular funds or ARP)</t>
  </si>
  <si>
    <t xml:space="preserve">      3.    Average Annual Total ARPA Benefit per High Burden Household (excluding benefit from regular funds or CARES)</t>
  </si>
  <si>
    <r>
      <rPr>
        <b/>
        <sz val="16"/>
        <rFont val="Calibri"/>
        <family val="2"/>
        <scheme val="minor"/>
      </rPr>
      <t>NOTES</t>
    </r>
    <r>
      <rPr>
        <sz val="16"/>
        <rFont val="Calibri"/>
        <family val="2"/>
        <scheme val="minor"/>
      </rPr>
      <t xml:space="preserve">: </t>
    </r>
    <r>
      <rPr>
        <sz val="11"/>
        <rFont val="Calibri"/>
        <family val="2"/>
        <scheme val="minor"/>
      </rPr>
      <t xml:space="preserve"> Include any notes.</t>
    </r>
  </si>
  <si>
    <t>VIII.  CERTIFICATION FOR REQUIRED SECTIONS I. - VII.</t>
  </si>
  <si>
    <t>37. Heating Assistance Benefits--Infrastructure Act Funds</t>
  </si>
  <si>
    <t>38. Cooling Assistance Benefits--Infrastructure Act Funds</t>
  </si>
  <si>
    <t>39. Crisis Benefits by Type--Infrastructrure Act Funds</t>
  </si>
  <si>
    <t>a. Winter Crisis Benefits--Infrastructure Act Funds</t>
  </si>
  <si>
    <t>b. Summer Crisis Benefits--Infrastructure Act Funds</t>
  </si>
  <si>
    <t>c. Year-round Crisis Benefits--Infrastructure Act Funds</t>
  </si>
  <si>
    <t>d. Other Crisis Benefits--Infrastructure Act Funds</t>
  </si>
  <si>
    <t>(1) Specify--Infrastructure Act Funds</t>
  </si>
  <si>
    <t>(2) Specify--Infrastructure Act Funds</t>
  </si>
  <si>
    <t>(3) Specify--Infrastructure Act Funds</t>
  </si>
  <si>
    <t>40. Weatherization Assistance Benefits--Infrastructure Act Funds</t>
  </si>
  <si>
    <t>42. Nominal Payments--Infrastructure Act Funds</t>
  </si>
  <si>
    <t>43. Unobligated Infrastructure Act Funds Funds Carried Over to next FFY</t>
  </si>
  <si>
    <t>44. FFY LIHEAP Block Grant Allotment Used to Identify, Develop &amp; Demonstrate Leveraging Incentive Activities--Infrastructure Act Funds</t>
  </si>
  <si>
    <t>45. Assurance 16 Activities--Infrastructure Act Funds</t>
  </si>
  <si>
    <t>46. Administration/Planning Costs--Infrastructure Act Funds</t>
  </si>
  <si>
    <t>L. Estimated Total Uses of Funds--Infrastructure Act Funds</t>
  </si>
  <si>
    <t>Q7. Obligated funding for a given type of assistance in current FFY, but will serve households in the subsequent FFY--Infrastructure Act Funds</t>
  </si>
  <si>
    <t>Q8. Average Household Benefits are estimated due to unique program operation, rather than directly calculated--Infrastructure Act Funds</t>
  </si>
  <si>
    <t>32. Unobligated ARPA Funds Funds Returned to HHS</t>
  </si>
  <si>
    <t>B. Estimated Subtotal Sources of Funds--Non-ARPA/Supplemental Funding</t>
  </si>
  <si>
    <t>11. Previous unobligated CARES Act Allotment, not Subject to 10% Carryover Limit.</t>
  </si>
  <si>
    <t>13. Infrastructure Act Funds Allotment (Net of Indian Tribal Set-Asides).</t>
  </si>
  <si>
    <t>12. Infrastructure Act Funds Carried Over From Previous FFY.</t>
  </si>
  <si>
    <t>A. All Funds Except IIJA Funding (Items 1-9)</t>
  </si>
  <si>
    <t>14. Sum of Items 12-13.  This should equal the sum in Section IV. Column D, Item 48.</t>
  </si>
  <si>
    <t>A. Type of LIHEAP Assistance--All Funds Except IIJA (Items 1-4)</t>
  </si>
  <si>
    <t>1. Heating Assistance Benefits</t>
  </si>
  <si>
    <t>2. Cooling Assistance Benefits</t>
  </si>
  <si>
    <t>3. Crisis Benefits by Type</t>
  </si>
  <si>
    <t>a. Winter Crisis Benefits</t>
  </si>
  <si>
    <t>b. Summer Crisis Benefits</t>
  </si>
  <si>
    <t>c. Year-round Crisis Benefits</t>
  </si>
  <si>
    <t>d. Other Crisis Benefits</t>
  </si>
  <si>
    <t>(1) Specify</t>
  </si>
  <si>
    <t>(2) Specify</t>
  </si>
  <si>
    <t>(3) Specify</t>
  </si>
  <si>
    <t>4. Weatherization Assistance Benefits</t>
  </si>
  <si>
    <t>6. Nominal Payments</t>
  </si>
  <si>
    <t>7. FFY Unobligated Funds (excluding funds in Items 8 &amp; 9) Carried Over to next FFY</t>
  </si>
  <si>
    <t>10. FFY LIHEAP Block Grant Allotment Used to Identify, Develop &amp; Demonstrate Leveraging Incentive Activities</t>
  </si>
  <si>
    <t>11. Assurance 16 Activities</t>
  </si>
  <si>
    <t>13. Administration/Planning Costs</t>
  </si>
  <si>
    <t>C. Estimated Total Uses of Funds</t>
  </si>
  <si>
    <t>Q1. Obligated funding for a given type of assistance in current FFY, but will serve households in the subsequent FFY</t>
  </si>
  <si>
    <t>Q2. Average Household Benefits are estimated due to unique program operation, rather than directly calculated</t>
  </si>
  <si>
    <t>All of FFY 2025 (10/1/2024 to 9/30/2025)</t>
  </si>
  <si>
    <t>ALL OF FFY 2025 (10/1/2024 TO 9/30/2025)</t>
  </si>
  <si>
    <t>OMB Control No. 0970-0449                                        LIHEAP Performance Data Form for Federal Fiscal Year (FFY) 2025                                  Expiration Date:  06/30/28</t>
  </si>
  <si>
    <t>The 50 States and the District of Columbia are required to complete the LIHEAP Grantee Survey Section of the LIHEAP Performance Data Form in providing estimates of sources and uses of funds, average benefits, and the maximum income cutoff in dollars for a 4-person household for each type of LIHEAP assistance provided in FFY 2025. 
Additionally, the 50 states and the District of Columbia are required to complete the LIHEAP Performance Measurement Section of the LIHEAP Performance Data Form. This Federal Report provides data on three required LIHEAP Performance Measures for Federal Fiscal Year (FFY) 2025, the period of October 1, 2024 - September 30, 2025.  The Report consists of the following sections:  (1) Energy Burden Targeting, (2) Restoration of Home Energy Service, and (3) Prevention of Loss of Home Energy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</si>
</sst>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0.0%"/>
  </numFmts>
  <fonts count="33" x14ac:knownFonts="1">
    <font>
      <sz val="11"/>
      <color theme="1"/>
      <name val="Calibri"/>
      <family val="2"/>
      <scheme val="minor"/>
    </font>
    <font>
      <sz val="11"/>
      <color theme="1"/>
      <name val="Calibri"/>
      <family val="2"/>
      <scheme val="minor"/>
    </font>
    <font>
      <sz val="10"/>
      <name val="Courier"/>
    </font>
    <font>
      <sz val="10"/>
      <name val="Courier"/>
      <family val="3"/>
    </font>
    <font>
      <sz val="9.75"/>
      <name val="Calibri"/>
      <family val="2"/>
      <scheme val="minor"/>
    </font>
    <font>
      <b/>
      <sz val="12"/>
      <name val="Calibri"/>
      <family val="2"/>
      <scheme val="minor"/>
    </font>
    <font>
      <b/>
      <sz val="9.75"/>
      <name val="Calibri"/>
      <family val="2"/>
      <scheme val="minor"/>
    </font>
    <font>
      <sz val="18"/>
      <color theme="1"/>
      <name val="Calibri"/>
      <family val="2"/>
      <scheme val="minor"/>
    </font>
    <font>
      <b/>
      <sz val="14"/>
      <name val="Calibri"/>
      <family val="2"/>
      <scheme val="minor"/>
    </font>
    <font>
      <b/>
      <sz val="11"/>
      <name val="Calibri"/>
      <family val="2"/>
      <scheme val="minor"/>
    </font>
    <font>
      <sz val="11"/>
      <name val="Calibri"/>
      <family val="2"/>
      <scheme val="minor"/>
    </font>
    <font>
      <sz val="12"/>
      <name val="Calibri"/>
      <family val="2"/>
      <scheme val="minor"/>
    </font>
    <font>
      <b/>
      <sz val="18"/>
      <color rgb="FFC00000"/>
      <name val="Calibri"/>
      <family val="2"/>
      <scheme val="minor"/>
    </font>
    <font>
      <b/>
      <i/>
      <sz val="11"/>
      <name val="Calibri"/>
      <family val="2"/>
      <scheme val="minor"/>
    </font>
    <font>
      <b/>
      <sz val="20"/>
      <name val="Calibri"/>
      <family val="2"/>
      <scheme val="minor"/>
    </font>
    <font>
      <b/>
      <i/>
      <sz val="12"/>
      <name val="Calibri"/>
      <family val="2"/>
      <scheme val="minor"/>
    </font>
    <font>
      <b/>
      <sz val="13"/>
      <name val="Calibri"/>
      <family val="2"/>
      <scheme val="minor"/>
    </font>
    <font>
      <b/>
      <i/>
      <sz val="13"/>
      <name val="Calibri"/>
      <family val="2"/>
      <scheme val="minor"/>
    </font>
    <font>
      <sz val="11"/>
      <name val="Arial"/>
      <family val="2"/>
    </font>
    <font>
      <b/>
      <sz val="11"/>
      <name val="Arial"/>
      <family val="2"/>
    </font>
    <font>
      <b/>
      <sz val="12"/>
      <name val="Arial"/>
      <family val="2"/>
    </font>
    <font>
      <sz val="12"/>
      <name val="Arial"/>
      <family val="2"/>
    </font>
    <font>
      <b/>
      <sz val="13"/>
      <name val="Arial"/>
      <family val="2"/>
    </font>
    <font>
      <sz val="13"/>
      <name val="Arial"/>
      <family val="2"/>
    </font>
    <font>
      <sz val="12"/>
      <name val="Courier"/>
      <family val="3"/>
    </font>
    <font>
      <u/>
      <sz val="12"/>
      <name val="Arial"/>
      <family val="2"/>
    </font>
    <font>
      <sz val="9"/>
      <color indexed="81"/>
      <name val="Tahoma"/>
      <family val="2"/>
    </font>
    <font>
      <sz val="11"/>
      <name val="Courier"/>
      <family val="3"/>
    </font>
    <font>
      <u/>
      <sz val="11"/>
      <name val="Arial"/>
      <family val="2"/>
    </font>
    <font>
      <b/>
      <sz val="9"/>
      <color indexed="81"/>
      <name val="Tahoma"/>
      <family val="2"/>
    </font>
    <font>
      <b/>
      <u/>
      <sz val="12"/>
      <name val="Arial"/>
      <family val="2"/>
    </font>
    <font>
      <b/>
      <sz val="16"/>
      <name val="Calibri"/>
      <family val="2"/>
      <scheme val="minor"/>
    </font>
    <font>
      <sz val="16"/>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diagonal/>
    </border>
    <border>
      <left/>
      <right/>
      <top style="thick">
        <color auto="1"/>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thick">
        <color auto="1"/>
      </top>
      <bottom/>
      <diagonal/>
    </border>
    <border>
      <left/>
      <right/>
      <top/>
      <bottom style="thick">
        <color theme="0" tint="-0.14996795556505021"/>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s>
  <cellStyleXfs count="4">
    <xf numFmtId="0" fontId="0" fillId="0" borderId="0"/>
    <xf numFmtId="0" fontId="2" fillId="0" borderId="0"/>
    <xf numFmtId="9" fontId="3" fillId="0" borderId="0" applyFont="0" applyFill="0" applyBorder="0" applyAlignment="0" applyProtection="0"/>
    <xf numFmtId="0" fontId="1" fillId="0" borderId="0"/>
  </cellStyleXfs>
  <cellXfs count="372">
    <xf numFmtId="0" fontId="0" fillId="0" borderId="0" xfId="0"/>
    <xf numFmtId="164" fontId="9" fillId="2" borderId="3" xfId="2" applyNumberFormat="1" applyFont="1" applyFill="1" applyBorder="1" applyAlignment="1" applyProtection="1">
      <alignment horizontal="center" vertical="center"/>
    </xf>
    <xf numFmtId="49" fontId="11" fillId="0" borderId="1" xfId="1" applyNumberFormat="1" applyFont="1" applyBorder="1" applyAlignment="1" applyProtection="1">
      <alignment horizontal="left"/>
      <protection locked="0"/>
    </xf>
    <xf numFmtId="49" fontId="11" fillId="0" borderId="1" xfId="1" applyNumberFormat="1" applyFont="1" applyBorder="1" applyAlignment="1" applyProtection="1">
      <alignment horizontal="right"/>
      <protection locked="0"/>
    </xf>
    <xf numFmtId="0" fontId="2" fillId="0" borderId="0" xfId="1" applyProtection="1">
      <protection locked="0"/>
    </xf>
    <xf numFmtId="0" fontId="4" fillId="0" borderId="0" xfId="1" applyFont="1" applyAlignment="1" applyProtection="1">
      <alignment horizontal="left" vertical="center"/>
      <protection locked="0"/>
    </xf>
    <xf numFmtId="164" fontId="9" fillId="3" borderId="0" xfId="2" applyNumberFormat="1" applyFont="1" applyFill="1" applyBorder="1" applyAlignment="1" applyProtection="1">
      <alignment horizontal="center" vertical="center"/>
    </xf>
    <xf numFmtId="164" fontId="9" fillId="3" borderId="20" xfId="2" applyNumberFormat="1" applyFont="1" applyFill="1" applyBorder="1" applyAlignment="1" applyProtection="1">
      <alignment horizontal="center" vertical="center"/>
    </xf>
    <xf numFmtId="9" fontId="10" fillId="3" borderId="0" xfId="2" applyFont="1" applyFill="1" applyBorder="1" applyAlignment="1" applyProtection="1">
      <alignment horizontal="center" vertical="center"/>
    </xf>
    <xf numFmtId="164" fontId="9" fillId="3" borderId="14" xfId="2" applyNumberFormat="1" applyFont="1" applyFill="1" applyBorder="1" applyAlignment="1" applyProtection="1">
      <alignment horizontal="center" vertical="center"/>
    </xf>
    <xf numFmtId="49" fontId="11" fillId="0" borderId="1" xfId="1" applyNumberFormat="1" applyFont="1" applyBorder="1" applyProtection="1">
      <protection locked="0"/>
    </xf>
    <xf numFmtId="6" fontId="18" fillId="5" borderId="3" xfId="1" applyNumberFormat="1" applyFont="1" applyFill="1" applyBorder="1" applyAlignment="1">
      <alignment horizontal="center" vertical="center"/>
    </xf>
    <xf numFmtId="0" fontId="11" fillId="0" borderId="12" xfId="1" applyFont="1" applyBorder="1" applyAlignment="1" applyProtection="1">
      <alignment horizontal="left"/>
      <protection locked="0"/>
    </xf>
    <xf numFmtId="0" fontId="11" fillId="0" borderId="1" xfId="1" applyFont="1" applyBorder="1" applyAlignment="1" applyProtection="1">
      <alignment horizontal="right"/>
      <protection locked="0"/>
    </xf>
    <xf numFmtId="0" fontId="11" fillId="0" borderId="1" xfId="1" applyFont="1" applyBorder="1" applyAlignment="1" applyProtection="1">
      <alignment horizontal="left"/>
      <protection locked="0"/>
    </xf>
    <xf numFmtId="0" fontId="4" fillId="0" borderId="0" xfId="1" applyFont="1" applyAlignment="1" applyProtection="1">
      <alignment horizontal="left"/>
      <protection locked="0"/>
    </xf>
    <xf numFmtId="0" fontId="10" fillId="0" borderId="0" xfId="1" applyFont="1" applyAlignment="1" applyProtection="1">
      <alignment horizontal="left"/>
      <protection locked="0"/>
    </xf>
    <xf numFmtId="0" fontId="20" fillId="0" borderId="0" xfId="1" applyFont="1" applyAlignment="1" applyProtection="1">
      <alignment vertical="center"/>
      <protection locked="0"/>
    </xf>
    <xf numFmtId="6" fontId="18" fillId="0" borderId="3" xfId="3" applyNumberFormat="1" applyFont="1" applyBorder="1" applyAlignment="1" applyProtection="1">
      <alignment horizontal="center"/>
      <protection locked="0"/>
    </xf>
    <xf numFmtId="0" fontId="2" fillId="0" borderId="0" xfId="1" applyAlignment="1" applyProtection="1">
      <alignment horizontal="left"/>
      <protection locked="0"/>
    </xf>
    <xf numFmtId="0" fontId="18" fillId="0" borderId="3" xfId="1" applyFont="1" applyBorder="1" applyAlignment="1" applyProtection="1">
      <alignment horizontal="left" vertical="center" indent="2"/>
      <protection locked="0"/>
    </xf>
    <xf numFmtId="0" fontId="18" fillId="0" borderId="5" xfId="1" applyFont="1" applyBorder="1" applyAlignment="1" applyProtection="1">
      <alignment horizontal="left" vertical="center" indent="2"/>
      <protection locked="0"/>
    </xf>
    <xf numFmtId="0" fontId="18" fillId="0" borderId="18" xfId="1" applyFont="1" applyBorder="1" applyAlignment="1" applyProtection="1">
      <alignment horizontal="left" vertical="center" indent="2"/>
      <protection locked="0"/>
    </xf>
    <xf numFmtId="0" fontId="10" fillId="0" borderId="0" xfId="1" applyFont="1" applyAlignment="1" applyProtection="1">
      <alignment horizontal="left" vertical="center"/>
      <protection locked="0"/>
    </xf>
    <xf numFmtId="0" fontId="19" fillId="2" borderId="0" xfId="3" applyFont="1" applyFill="1" applyAlignment="1">
      <alignment horizontal="center" vertical="center"/>
    </xf>
    <xf numFmtId="0" fontId="27" fillId="2" borderId="20" xfId="1" applyFont="1" applyFill="1" applyBorder="1" applyAlignment="1">
      <alignment vertical="center"/>
    </xf>
    <xf numFmtId="0" fontId="20" fillId="2" borderId="0" xfId="3" applyFont="1" applyFill="1" applyAlignment="1">
      <alignment horizontal="center" vertical="center"/>
    </xf>
    <xf numFmtId="0" fontId="2" fillId="2" borderId="20" xfId="1" applyFill="1" applyBorder="1" applyAlignment="1">
      <alignment vertical="center"/>
    </xf>
    <xf numFmtId="0" fontId="27" fillId="2" borderId="0" xfId="1" applyFont="1" applyFill="1" applyAlignment="1">
      <alignment vertical="center"/>
    </xf>
    <xf numFmtId="0" fontId="2" fillId="2" borderId="0" xfId="1" applyFill="1" applyAlignment="1">
      <alignment vertical="center"/>
    </xf>
    <xf numFmtId="0" fontId="2" fillId="2" borderId="13" xfId="1" applyFill="1" applyBorder="1" applyAlignment="1">
      <alignment vertical="center"/>
    </xf>
    <xf numFmtId="0" fontId="18" fillId="2" borderId="0" xfId="1" applyFont="1" applyFill="1" applyAlignment="1">
      <alignment vertical="center"/>
    </xf>
    <xf numFmtId="6" fontId="18" fillId="2" borderId="0" xfId="1" applyNumberFormat="1" applyFont="1" applyFill="1" applyAlignment="1">
      <alignment horizontal="center" vertical="center"/>
    </xf>
    <xf numFmtId="0" fontId="20" fillId="2" borderId="14" xfId="3" applyFont="1" applyFill="1" applyBorder="1" applyAlignment="1">
      <alignment horizontal="center" vertical="center"/>
    </xf>
    <xf numFmtId="0" fontId="20" fillId="2" borderId="20" xfId="3" applyFont="1" applyFill="1" applyBorder="1" applyAlignment="1">
      <alignment horizontal="center" vertical="center"/>
    </xf>
    <xf numFmtId="0" fontId="20" fillId="0" borderId="3" xfId="3" applyFont="1" applyBorder="1" applyAlignment="1">
      <alignment horizontal="left" vertical="center"/>
    </xf>
    <xf numFmtId="0" fontId="19" fillId="2" borderId="14" xfId="3" applyFont="1" applyFill="1" applyBorder="1" applyAlignment="1">
      <alignment horizontal="left" vertical="center"/>
    </xf>
    <xf numFmtId="0" fontId="18" fillId="0" borderId="3" xfId="1" applyFont="1" applyBorder="1" applyAlignment="1">
      <alignment horizontal="left" vertical="center"/>
    </xf>
    <xf numFmtId="0" fontId="18" fillId="2" borderId="14" xfId="3" applyFont="1" applyFill="1" applyBorder="1" applyAlignment="1">
      <alignment horizontal="left" vertical="center"/>
    </xf>
    <xf numFmtId="0" fontId="27" fillId="2" borderId="14" xfId="1" applyFont="1" applyFill="1" applyBorder="1" applyAlignment="1">
      <alignment horizontal="left" vertical="center"/>
    </xf>
    <xf numFmtId="0" fontId="27" fillId="2" borderId="14" xfId="1" applyFont="1" applyFill="1" applyBorder="1" applyAlignment="1">
      <alignment vertical="center"/>
    </xf>
    <xf numFmtId="0" fontId="20" fillId="0" borderId="3" xfId="1" applyFont="1" applyBorder="1" applyAlignment="1">
      <alignment horizontal="left" vertical="center"/>
    </xf>
    <xf numFmtId="0" fontId="2" fillId="2" borderId="14" xfId="1" applyFill="1" applyBorder="1" applyAlignment="1">
      <alignment vertical="center"/>
    </xf>
    <xf numFmtId="0" fontId="20" fillId="0" borderId="3" xfId="1" applyFont="1" applyBorder="1" applyAlignment="1">
      <alignment vertical="center"/>
    </xf>
    <xf numFmtId="0" fontId="20" fillId="2" borderId="0" xfId="1" applyFont="1" applyFill="1" applyAlignment="1">
      <alignment vertical="center"/>
    </xf>
    <xf numFmtId="0" fontId="20" fillId="2" borderId="14" xfId="1" applyFont="1" applyFill="1" applyBorder="1" applyAlignment="1">
      <alignment vertical="center"/>
    </xf>
    <xf numFmtId="0" fontId="18" fillId="0" borderId="3" xfId="1" applyFont="1" applyBorder="1" applyAlignment="1">
      <alignment horizontal="center" vertical="center" wrapText="1"/>
    </xf>
    <xf numFmtId="0" fontId="14" fillId="0" borderId="0" xfId="1" applyFont="1" applyAlignment="1">
      <alignment horizontal="left" vertical="center"/>
    </xf>
    <xf numFmtId="0" fontId="14" fillId="0" borderId="20" xfId="1" applyFont="1" applyBorder="1" applyAlignment="1">
      <alignment horizontal="left" vertical="center"/>
    </xf>
    <xf numFmtId="0" fontId="4" fillId="0" borderId="0" xfId="1" applyFont="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24" fillId="0" borderId="6" xfId="1" applyFont="1" applyBorder="1" applyAlignment="1">
      <alignment vertical="center"/>
    </xf>
    <xf numFmtId="0" fontId="2" fillId="2" borderId="0" xfId="1" applyFill="1"/>
    <xf numFmtId="0" fontId="2" fillId="2" borderId="20" xfId="1" applyFill="1" applyBorder="1"/>
    <xf numFmtId="0" fontId="18" fillId="0" borderId="3" xfId="1" applyFont="1" applyBorder="1" applyAlignment="1">
      <alignment vertical="center"/>
    </xf>
    <xf numFmtId="0" fontId="19" fillId="2" borderId="14" xfId="1" applyFont="1" applyFill="1" applyBorder="1" applyAlignment="1">
      <alignment vertical="center"/>
    </xf>
    <xf numFmtId="0" fontId="18" fillId="0" borderId="3" xfId="1" applyFont="1" applyBorder="1" applyAlignment="1">
      <alignment horizontal="left" vertical="center" indent="1"/>
    </xf>
    <xf numFmtId="0" fontId="28" fillId="0" borderId="3" xfId="1" applyFont="1" applyBorder="1" applyAlignment="1">
      <alignment horizontal="left" vertical="center" indent="1"/>
    </xf>
    <xf numFmtId="0" fontId="20" fillId="2" borderId="20" xfId="1" applyFont="1" applyFill="1" applyBorder="1" applyAlignment="1">
      <alignment vertical="center"/>
    </xf>
    <xf numFmtId="0" fontId="21" fillId="2" borderId="14" xfId="1" applyFont="1" applyFill="1" applyBorder="1" applyAlignment="1">
      <alignment horizontal="left" vertical="center" indent="2"/>
    </xf>
    <xf numFmtId="0" fontId="18" fillId="2" borderId="14" xfId="1" applyFont="1" applyFill="1" applyBorder="1" applyAlignment="1">
      <alignment horizontal="left" vertical="center" indent="2"/>
    </xf>
    <xf numFmtId="0" fontId="18" fillId="2" borderId="14" xfId="1" applyFont="1" applyFill="1" applyBorder="1" applyAlignment="1">
      <alignment vertical="center"/>
    </xf>
    <xf numFmtId="0" fontId="20" fillId="2" borderId="26" xfId="1" applyFont="1" applyFill="1" applyBorder="1" applyAlignment="1">
      <alignment vertical="center"/>
    </xf>
    <xf numFmtId="0" fontId="2" fillId="2" borderId="24" xfId="1" applyFill="1" applyBorder="1" applyAlignment="1">
      <alignment vertical="center"/>
    </xf>
    <xf numFmtId="0" fontId="2" fillId="2" borderId="22" xfId="1" applyFill="1" applyBorder="1" applyAlignment="1">
      <alignment vertical="center"/>
    </xf>
    <xf numFmtId="0" fontId="2" fillId="2" borderId="23" xfId="1" applyFill="1" applyBorder="1" applyAlignment="1">
      <alignment vertical="center"/>
    </xf>
    <xf numFmtId="0" fontId="20" fillId="0" borderId="27" xfId="1" applyFont="1" applyBorder="1" applyAlignment="1">
      <alignment vertical="center"/>
    </xf>
    <xf numFmtId="0" fontId="21" fillId="2" borderId="28" xfId="1" applyFont="1" applyFill="1" applyBorder="1" applyAlignment="1">
      <alignment vertical="center"/>
    </xf>
    <xf numFmtId="0" fontId="21" fillId="2" borderId="14" xfId="1" applyFont="1" applyFill="1" applyBorder="1" applyAlignment="1">
      <alignment vertical="center"/>
    </xf>
    <xf numFmtId="0" fontId="21" fillId="2" borderId="20" xfId="1" applyFont="1" applyFill="1" applyBorder="1" applyAlignment="1">
      <alignment vertical="center"/>
    </xf>
    <xf numFmtId="0" fontId="21" fillId="2" borderId="0" xfId="1" applyFont="1" applyFill="1" applyAlignment="1">
      <alignment vertical="center"/>
    </xf>
    <xf numFmtId="0" fontId="10" fillId="2" borderId="0" xfId="1" applyFont="1" applyFill="1" applyAlignment="1">
      <alignment horizontal="left" vertical="center"/>
    </xf>
    <xf numFmtId="0" fontId="10" fillId="2" borderId="20" xfId="1" applyFont="1" applyFill="1" applyBorder="1" applyAlignment="1">
      <alignment horizontal="left" vertical="center"/>
    </xf>
    <xf numFmtId="0" fontId="18" fillId="2" borderId="12" xfId="1" applyFont="1" applyFill="1" applyBorder="1" applyAlignment="1">
      <alignment vertical="center"/>
    </xf>
    <xf numFmtId="0" fontId="20" fillId="2" borderId="1" xfId="1" applyFont="1" applyFill="1" applyBorder="1" applyAlignment="1">
      <alignment vertical="center"/>
    </xf>
    <xf numFmtId="6" fontId="18" fillId="2" borderId="1" xfId="3" applyNumberFormat="1" applyFont="1" applyFill="1" applyBorder="1" applyAlignment="1">
      <alignment horizontal="center"/>
    </xf>
    <xf numFmtId="0" fontId="18" fillId="2" borderId="1" xfId="3" applyFont="1" applyFill="1" applyBorder="1" applyAlignment="1">
      <alignment horizontal="center"/>
    </xf>
    <xf numFmtId="0" fontId="10" fillId="2" borderId="1" xfId="1" applyFont="1" applyFill="1" applyBorder="1" applyAlignment="1">
      <alignment horizontal="left" vertical="center"/>
    </xf>
    <xf numFmtId="0" fontId="10" fillId="2" borderId="13" xfId="1" applyFont="1" applyFill="1" applyBorder="1" applyAlignment="1">
      <alignment horizontal="left" vertical="center"/>
    </xf>
    <xf numFmtId="0" fontId="4" fillId="0" borderId="0" xfId="1" quotePrefix="1" applyFont="1" applyAlignment="1">
      <alignment horizontal="left" vertical="center"/>
    </xf>
    <xf numFmtId="0" fontId="20" fillId="2" borderId="15" xfId="0" applyFont="1" applyFill="1" applyBorder="1" applyAlignment="1">
      <alignment vertical="center"/>
    </xf>
    <xf numFmtId="0" fontId="20" fillId="2" borderId="16" xfId="0" applyFont="1" applyFill="1" applyBorder="1" applyAlignment="1">
      <alignment vertical="center"/>
    </xf>
    <xf numFmtId="0" fontId="20" fillId="2" borderId="6" xfId="0" applyFont="1" applyFill="1" applyBorder="1" applyAlignment="1">
      <alignment vertical="center"/>
    </xf>
    <xf numFmtId="0" fontId="14" fillId="3" borderId="14" xfId="0" applyFont="1" applyFill="1" applyBorder="1" applyAlignment="1">
      <alignment horizontal="left" vertical="center"/>
    </xf>
    <xf numFmtId="0" fontId="14" fillId="3" borderId="0" xfId="0" applyFont="1" applyFill="1" applyAlignment="1">
      <alignment horizontal="left" vertical="center"/>
    </xf>
    <xf numFmtId="0" fontId="14" fillId="3" borderId="20" xfId="0" applyFont="1" applyFill="1" applyBorder="1" applyAlignment="1">
      <alignment horizontal="left" vertical="center"/>
    </xf>
    <xf numFmtId="0" fontId="4" fillId="2" borderId="1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0" xfId="0" applyFont="1" applyFill="1" applyBorder="1" applyAlignment="1">
      <alignment horizontal="left" vertical="center" wrapText="1"/>
    </xf>
    <xf numFmtId="0" fontId="22" fillId="2" borderId="14" xfId="0" applyFont="1" applyFill="1" applyBorder="1" applyAlignment="1">
      <alignment horizontal="center" vertical="center"/>
    </xf>
    <xf numFmtId="0" fontId="22" fillId="2" borderId="0" xfId="0" applyFont="1" applyFill="1" applyAlignment="1">
      <alignment horizontal="center" vertical="center"/>
    </xf>
    <xf numFmtId="0" fontId="22" fillId="2" borderId="20" xfId="0" applyFont="1" applyFill="1" applyBorder="1" applyAlignment="1">
      <alignment horizontal="center" vertical="center"/>
    </xf>
    <xf numFmtId="0" fontId="22" fillId="0" borderId="14" xfId="0" applyFont="1" applyBorder="1" applyAlignment="1">
      <alignment vertical="center"/>
    </xf>
    <xf numFmtId="0" fontId="5" fillId="0" borderId="1" xfId="0" applyFont="1" applyBorder="1" applyAlignment="1">
      <alignment vertical="center"/>
    </xf>
    <xf numFmtId="0" fontId="6" fillId="0" borderId="14" xfId="0" applyFont="1" applyBorder="1" applyAlignment="1">
      <alignment horizontal="left" vertical="center"/>
    </xf>
    <xf numFmtId="37" fontId="15" fillId="0" borderId="3" xfId="0" applyNumberFormat="1" applyFont="1" applyBorder="1" applyAlignment="1">
      <alignment horizontal="center" vertical="center"/>
    </xf>
    <xf numFmtId="0" fontId="5" fillId="0" borderId="18" xfId="0" applyFont="1" applyBorder="1" applyAlignment="1">
      <alignment horizontal="center" vertical="center"/>
    </xf>
    <xf numFmtId="0" fontId="8" fillId="0" borderId="3" xfId="0" applyFont="1" applyBorder="1" applyAlignment="1">
      <alignment horizontal="left" vertical="center"/>
    </xf>
    <xf numFmtId="37" fontId="9" fillId="0" borderId="3" xfId="0" applyNumberFormat="1" applyFont="1" applyBorder="1" applyAlignment="1">
      <alignment horizontal="center" vertical="center"/>
    </xf>
    <xf numFmtId="5" fontId="10" fillId="3" borderId="0" xfId="0" applyNumberFormat="1" applyFont="1" applyFill="1" applyAlignment="1">
      <alignment horizontal="center" vertical="center"/>
    </xf>
    <xf numFmtId="5" fontId="10" fillId="3" borderId="20" xfId="0" applyNumberFormat="1" applyFont="1" applyFill="1" applyBorder="1" applyAlignment="1">
      <alignment horizontal="center" vertical="center"/>
    </xf>
    <xf numFmtId="0" fontId="8" fillId="3" borderId="14" xfId="0" applyFont="1" applyFill="1" applyBorder="1" applyAlignment="1">
      <alignment horizontal="left" vertical="top"/>
    </xf>
    <xf numFmtId="0" fontId="5" fillId="0" borderId="5" xfId="0" applyFont="1" applyBorder="1" applyAlignment="1">
      <alignment horizontal="left" vertical="center"/>
    </xf>
    <xf numFmtId="0" fontId="11" fillId="0" borderId="7" xfId="0" applyFont="1" applyBorder="1" applyAlignment="1">
      <alignment horizontal="left" vertical="center"/>
    </xf>
    <xf numFmtId="6" fontId="9" fillId="0" borderId="3" xfId="0" applyNumberFormat="1" applyFont="1" applyBorder="1" applyAlignment="1">
      <alignment horizontal="center" vertical="center"/>
    </xf>
    <xf numFmtId="6" fontId="10" fillId="2" borderId="3" xfId="0" applyNumberFormat="1" applyFont="1" applyFill="1" applyBorder="1" applyAlignment="1">
      <alignment horizontal="center" vertical="center"/>
    </xf>
    <xf numFmtId="0" fontId="11" fillId="2" borderId="7" xfId="0" applyFont="1" applyFill="1" applyBorder="1" applyAlignment="1">
      <alignment horizontal="left" vertical="center"/>
    </xf>
    <xf numFmtId="6" fontId="9" fillId="2" borderId="3" xfId="0" applyNumberFormat="1" applyFont="1" applyFill="1" applyBorder="1" applyAlignment="1">
      <alignment horizontal="center" vertical="center"/>
    </xf>
    <xf numFmtId="0" fontId="11" fillId="2" borderId="8" xfId="0" applyFont="1" applyFill="1" applyBorder="1" applyAlignment="1">
      <alignment horizontal="left" vertical="center"/>
    </xf>
    <xf numFmtId="0" fontId="4" fillId="3" borderId="14" xfId="0" applyFont="1" applyFill="1" applyBorder="1" applyAlignment="1">
      <alignment horizontal="left" vertical="center"/>
    </xf>
    <xf numFmtId="5" fontId="9" fillId="0" borderId="3" xfId="0" applyNumberFormat="1" applyFont="1" applyBorder="1" applyAlignment="1">
      <alignment horizontal="center" vertical="center"/>
    </xf>
    <xf numFmtId="5" fontId="9" fillId="2" borderId="3" xfId="0" applyNumberFormat="1" applyFont="1" applyFill="1" applyBorder="1" applyAlignment="1">
      <alignment horizontal="center" vertical="center"/>
    </xf>
    <xf numFmtId="0" fontId="8" fillId="2" borderId="3" xfId="0" applyFont="1" applyFill="1" applyBorder="1" applyAlignment="1">
      <alignment horizontal="left" vertical="center"/>
    </xf>
    <xf numFmtId="0" fontId="9" fillId="2" borderId="3" xfId="0" applyFont="1" applyFill="1" applyBorder="1" applyAlignment="1">
      <alignment horizontal="center" vertical="center"/>
    </xf>
    <xf numFmtId="0" fontId="6" fillId="3" borderId="14" xfId="0" applyFont="1" applyFill="1" applyBorder="1" applyAlignment="1">
      <alignment horizontal="left" vertical="center"/>
    </xf>
    <xf numFmtId="0" fontId="9" fillId="3" borderId="0" xfId="0" applyFont="1" applyFill="1" applyAlignment="1">
      <alignment horizontal="center" vertical="center"/>
    </xf>
    <xf numFmtId="0" fontId="9" fillId="3" borderId="20" xfId="0" applyFont="1" applyFill="1" applyBorder="1" applyAlignment="1">
      <alignment horizontal="center" vertical="center"/>
    </xf>
    <xf numFmtId="1" fontId="9" fillId="2" borderId="3" xfId="0" applyNumberFormat="1" applyFont="1" applyFill="1" applyBorder="1" applyAlignment="1">
      <alignment horizontal="center" vertical="center"/>
    </xf>
    <xf numFmtId="0" fontId="6" fillId="0" borderId="14" xfId="0" applyFont="1" applyBorder="1" applyAlignment="1">
      <alignment horizontal="right" vertical="center"/>
    </xf>
    <xf numFmtId="0" fontId="22" fillId="2" borderId="14" xfId="0" applyFont="1" applyFill="1" applyBorder="1" applyAlignment="1">
      <alignment horizontal="left" vertical="top"/>
    </xf>
    <xf numFmtId="0" fontId="9" fillId="2" borderId="0" xfId="0" applyFont="1" applyFill="1" applyAlignment="1">
      <alignment horizontal="center" vertical="center"/>
    </xf>
    <xf numFmtId="0" fontId="9" fillId="2" borderId="20" xfId="0" applyFont="1" applyFill="1" applyBorder="1" applyAlignment="1">
      <alignment horizontal="center" vertical="center"/>
    </xf>
    <xf numFmtId="0" fontId="22" fillId="0" borderId="14" xfId="0" applyFont="1" applyBorder="1" applyAlignment="1">
      <alignment horizontal="left" vertical="top"/>
    </xf>
    <xf numFmtId="0" fontId="9" fillId="0" borderId="1" xfId="0" applyFont="1" applyBorder="1" applyAlignment="1">
      <alignment vertical="center"/>
    </xf>
    <xf numFmtId="0" fontId="8" fillId="0" borderId="18" xfId="0" applyFont="1" applyBorder="1" applyAlignment="1">
      <alignment horizontal="left" vertical="top"/>
    </xf>
    <xf numFmtId="37" fontId="13" fillId="0" borderId="3" xfId="0" applyNumberFormat="1" applyFont="1" applyBorder="1" applyAlignment="1">
      <alignment horizontal="center" vertical="center"/>
    </xf>
    <xf numFmtId="0" fontId="9" fillId="0" borderId="3" xfId="0" applyFont="1" applyBorder="1" applyAlignment="1">
      <alignment horizontal="center" vertical="center"/>
    </xf>
    <xf numFmtId="0" fontId="11" fillId="0" borderId="17" xfId="0" applyFont="1" applyBorder="1" applyAlignment="1">
      <alignment horizontal="left" vertical="center"/>
    </xf>
    <xf numFmtId="37" fontId="9" fillId="2" borderId="3" xfId="0" applyNumberFormat="1" applyFont="1" applyFill="1" applyBorder="1" applyAlignment="1">
      <alignment horizontal="center" vertical="center"/>
    </xf>
    <xf numFmtId="37" fontId="10" fillId="2" borderId="3" xfId="0" applyNumberFormat="1" applyFont="1" applyFill="1" applyBorder="1" applyAlignment="1">
      <alignment horizontal="center" vertical="center"/>
    </xf>
    <xf numFmtId="0" fontId="11" fillId="0" borderId="8" xfId="0" applyFont="1" applyBorder="1" applyAlignment="1">
      <alignment horizontal="left" vertical="center"/>
    </xf>
    <xf numFmtId="0" fontId="12" fillId="2" borderId="14" xfId="0" applyFont="1" applyFill="1" applyBorder="1" applyAlignment="1">
      <alignment horizontal="left" vertical="top"/>
    </xf>
    <xf numFmtId="0" fontId="12" fillId="2" borderId="0" xfId="0" applyFont="1" applyFill="1" applyAlignment="1">
      <alignment vertical="top"/>
    </xf>
    <xf numFmtId="0" fontId="12" fillId="0" borderId="14" xfId="0" applyFont="1" applyBorder="1" applyAlignment="1">
      <alignment horizontal="left" vertical="top"/>
    </xf>
    <xf numFmtId="0" fontId="12" fillId="0" borderId="0" xfId="0" applyFont="1" applyAlignment="1">
      <alignment vertical="top"/>
    </xf>
    <xf numFmtId="0" fontId="11" fillId="0" borderId="19" xfId="0" applyFont="1" applyBorder="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37" fontId="10" fillId="0" borderId="3" xfId="0" applyNumberFormat="1" applyFont="1" applyBorder="1" applyAlignment="1" applyProtection="1">
      <alignment horizontal="center" vertical="center"/>
      <protection locked="0"/>
    </xf>
    <xf numFmtId="6" fontId="10" fillId="0" borderId="3" xfId="0" applyNumberFormat="1" applyFont="1" applyBorder="1" applyAlignment="1" applyProtection="1">
      <alignment horizontal="center" vertical="center"/>
      <protection locked="0"/>
    </xf>
    <xf numFmtId="5" fontId="10" fillId="0" borderId="3" xfId="0" applyNumberFormat="1" applyFont="1" applyBorder="1" applyAlignment="1" applyProtection="1">
      <alignment horizontal="center" vertical="center"/>
      <protection locked="0"/>
    </xf>
    <xf numFmtId="0" fontId="21" fillId="2" borderId="15" xfId="3" applyFont="1" applyFill="1" applyBorder="1" applyAlignment="1">
      <alignment horizontal="left" vertical="center" indent="1"/>
    </xf>
    <xf numFmtId="0" fontId="21" fillId="2" borderId="16" xfId="3" applyFont="1" applyFill="1" applyBorder="1" applyAlignment="1">
      <alignment horizontal="left" vertical="center" indent="1"/>
    </xf>
    <xf numFmtId="0" fontId="21" fillId="2" borderId="16" xfId="3" applyFont="1" applyFill="1" applyBorder="1" applyAlignment="1">
      <alignment horizontal="left" vertical="center"/>
    </xf>
    <xf numFmtId="0" fontId="21" fillId="2" borderId="16" xfId="3" applyFont="1" applyFill="1" applyBorder="1" applyAlignment="1">
      <alignment horizontal="center"/>
    </xf>
    <xf numFmtId="0" fontId="24" fillId="2" borderId="6" xfId="1" applyFont="1" applyFill="1" applyBorder="1"/>
    <xf numFmtId="0" fontId="14" fillId="3" borderId="14" xfId="1" applyFont="1" applyFill="1" applyBorder="1" applyAlignment="1">
      <alignment horizontal="left" vertical="center"/>
    </xf>
    <xf numFmtId="0" fontId="14" fillId="3" borderId="0" xfId="1" applyFont="1" applyFill="1" applyAlignment="1">
      <alignment horizontal="left" vertical="center"/>
    </xf>
    <xf numFmtId="0" fontId="14" fillId="3" borderId="20" xfId="1" applyFont="1" applyFill="1" applyBorder="1" applyAlignment="1">
      <alignment horizontal="left" vertical="center"/>
    </xf>
    <xf numFmtId="0" fontId="12" fillId="2" borderId="14" xfId="1" applyFont="1" applyFill="1" applyBorder="1" applyAlignment="1">
      <alignment vertical="center"/>
    </xf>
    <xf numFmtId="0" fontId="10" fillId="2" borderId="0" xfId="1" applyFont="1" applyFill="1"/>
    <xf numFmtId="0" fontId="10" fillId="2" borderId="20" xfId="1" applyFont="1" applyFill="1" applyBorder="1"/>
    <xf numFmtId="0" fontId="4" fillId="0" borderId="14" xfId="1" applyFont="1" applyBorder="1" applyAlignment="1">
      <alignment horizontal="left" vertical="center"/>
    </xf>
    <xf numFmtId="0" fontId="9" fillId="0" borderId="1" xfId="1" applyFont="1" applyBorder="1" applyAlignment="1">
      <alignment vertical="center"/>
    </xf>
    <xf numFmtId="0" fontId="8" fillId="0" borderId="14" xfId="1" applyFont="1" applyBorder="1" applyAlignment="1">
      <alignment horizontal="left" vertical="center"/>
    </xf>
    <xf numFmtId="37" fontId="13" fillId="0" borderId="3" xfId="1" applyNumberFormat="1" applyFont="1" applyBorder="1" applyAlignment="1">
      <alignment horizontal="center" vertical="center"/>
    </xf>
    <xf numFmtId="0" fontId="9" fillId="0" borderId="3" xfId="1" applyFont="1" applyBorder="1" applyAlignment="1">
      <alignment horizontal="center" vertical="center"/>
    </xf>
    <xf numFmtId="0" fontId="11" fillId="0" borderId="3" xfId="1" applyFont="1" applyBorder="1" applyAlignment="1">
      <alignment horizontal="left" vertical="center"/>
    </xf>
    <xf numFmtId="37" fontId="9" fillId="0" borderId="3" xfId="1" applyNumberFormat="1" applyFont="1" applyBorder="1" applyAlignment="1">
      <alignment horizontal="center" vertical="center"/>
    </xf>
    <xf numFmtId="3" fontId="10" fillId="2" borderId="3" xfId="1" applyNumberFormat="1" applyFont="1" applyFill="1" applyBorder="1" applyAlignment="1">
      <alignment horizontal="center" vertical="center"/>
    </xf>
    <xf numFmtId="3" fontId="10" fillId="4" borderId="3" xfId="1" applyNumberFormat="1" applyFont="1" applyFill="1" applyBorder="1" applyAlignment="1">
      <alignment horizontal="center" vertical="center"/>
    </xf>
    <xf numFmtId="0" fontId="10" fillId="3" borderId="14" xfId="1" applyFont="1" applyFill="1" applyBorder="1" applyAlignment="1">
      <alignment horizontal="left" vertical="center"/>
    </xf>
    <xf numFmtId="37" fontId="10" fillId="3" borderId="0" xfId="1" applyNumberFormat="1" applyFont="1" applyFill="1" applyAlignment="1">
      <alignment horizontal="center" vertical="center"/>
    </xf>
    <xf numFmtId="5" fontId="10" fillId="3" borderId="20" xfId="1" applyNumberFormat="1" applyFont="1" applyFill="1" applyBorder="1" applyAlignment="1">
      <alignment horizontal="center" vertical="center"/>
    </xf>
    <xf numFmtId="0" fontId="8" fillId="3" borderId="14" xfId="1" applyFont="1" applyFill="1" applyBorder="1" applyAlignment="1">
      <alignment horizontal="left" vertical="center"/>
    </xf>
    <xf numFmtId="5" fontId="10" fillId="3" borderId="0" xfId="1" applyNumberFormat="1" applyFont="1" applyFill="1" applyAlignment="1">
      <alignment horizontal="center" vertical="center"/>
    </xf>
    <xf numFmtId="3" fontId="10" fillId="3" borderId="0" xfId="1" applyNumberFormat="1" applyFont="1" applyFill="1" applyAlignment="1">
      <alignment horizontal="center" vertical="center"/>
    </xf>
    <xf numFmtId="3" fontId="10" fillId="3" borderId="20" xfId="1" applyNumberFormat="1" applyFont="1" applyFill="1" applyBorder="1" applyAlignment="1">
      <alignment horizontal="center" vertical="center"/>
    </xf>
    <xf numFmtId="0" fontId="8" fillId="2" borderId="14" xfId="1" applyFont="1" applyFill="1" applyBorder="1" applyAlignment="1">
      <alignment horizontal="left" vertical="center"/>
    </xf>
    <xf numFmtId="37" fontId="10" fillId="2" borderId="0" xfId="1" applyNumberFormat="1" applyFont="1" applyFill="1" applyAlignment="1">
      <alignment horizontal="center" vertical="center"/>
    </xf>
    <xf numFmtId="37" fontId="10" fillId="2" borderId="20" xfId="1" applyNumberFormat="1" applyFont="1" applyFill="1" applyBorder="1" applyAlignment="1">
      <alignment horizontal="center" vertical="center"/>
    </xf>
    <xf numFmtId="0" fontId="12" fillId="0" borderId="14" xfId="1" applyFont="1" applyBorder="1" applyAlignment="1">
      <alignment horizontal="left" vertical="top"/>
    </xf>
    <xf numFmtId="37" fontId="10" fillId="0" borderId="0" xfId="1" applyNumberFormat="1" applyFont="1" applyAlignment="1">
      <alignment horizontal="center" vertical="center"/>
    </xf>
    <xf numFmtId="0" fontId="8" fillId="0" borderId="18" xfId="1" applyFont="1" applyBorder="1" applyAlignment="1">
      <alignment horizontal="left" vertical="top"/>
    </xf>
    <xf numFmtId="0" fontId="11" fillId="0" borderId="8" xfId="1" applyFont="1" applyBorder="1" applyAlignment="1">
      <alignment horizontal="left" vertical="center"/>
    </xf>
    <xf numFmtId="0" fontId="11" fillId="2" borderId="12" xfId="1" applyFont="1" applyFill="1" applyBorder="1" applyAlignment="1">
      <alignment horizontal="left" vertical="center"/>
    </xf>
    <xf numFmtId="37" fontId="10" fillId="2" borderId="2" xfId="1" applyNumberFormat="1" applyFont="1" applyFill="1" applyBorder="1" applyAlignment="1">
      <alignment horizontal="center" vertical="center"/>
    </xf>
    <xf numFmtId="37" fontId="10" fillId="2" borderId="4" xfId="1" applyNumberFormat="1" applyFont="1" applyFill="1" applyBorder="1" applyAlignment="1">
      <alignment horizontal="center" vertical="center"/>
    </xf>
    <xf numFmtId="0" fontId="12" fillId="2" borderId="14" xfId="1" applyFont="1" applyFill="1" applyBorder="1" applyAlignment="1">
      <alignment horizontal="left" vertical="top"/>
    </xf>
    <xf numFmtId="0" fontId="12" fillId="2" borderId="0" xfId="1" applyFont="1" applyFill="1" applyAlignment="1">
      <alignment vertical="top"/>
    </xf>
    <xf numFmtId="0" fontId="12" fillId="0" borderId="0" xfId="1" applyFont="1" applyAlignment="1">
      <alignment vertical="top"/>
    </xf>
    <xf numFmtId="0" fontId="11" fillId="2" borderId="10" xfId="1" applyFont="1" applyFill="1" applyBorder="1" applyAlignment="1">
      <alignment horizontal="left" vertical="center"/>
    </xf>
    <xf numFmtId="3" fontId="10" fillId="0" borderId="3" xfId="1" applyNumberFormat="1" applyFont="1" applyBorder="1" applyAlignment="1" applyProtection="1">
      <alignment horizontal="center" vertical="center"/>
      <protection locked="0"/>
    </xf>
    <xf numFmtId="3" fontId="10" fillId="3" borderId="3" xfId="1" applyNumberFormat="1" applyFont="1" applyFill="1" applyBorder="1" applyAlignment="1" applyProtection="1">
      <alignment horizontal="center" vertical="center"/>
      <protection locked="0"/>
    </xf>
    <xf numFmtId="6" fontId="18" fillId="0" borderId="3" xfId="1" applyNumberFormat="1" applyFont="1" applyBorder="1" applyAlignment="1" applyProtection="1">
      <alignment horizontal="center" vertical="center"/>
      <protection locked="0"/>
    </xf>
    <xf numFmtId="0" fontId="4" fillId="2" borderId="14" xfId="0" applyFont="1" applyFill="1" applyBorder="1" applyAlignment="1">
      <alignment horizontal="left" vertical="center"/>
    </xf>
    <xf numFmtId="37" fontId="10" fillId="2" borderId="0" xfId="0" applyNumberFormat="1" applyFont="1" applyFill="1" applyAlignment="1">
      <alignment horizontal="center" vertical="center"/>
    </xf>
    <xf numFmtId="37" fontId="10" fillId="2" borderId="20" xfId="0" applyNumberFormat="1" applyFont="1" applyFill="1" applyBorder="1" applyAlignment="1">
      <alignment horizontal="center" vertical="center"/>
    </xf>
    <xf numFmtId="0" fontId="0" fillId="0" borderId="0" xfId="0" applyProtection="1">
      <protection locked="0"/>
    </xf>
    <xf numFmtId="0" fontId="20" fillId="2" borderId="14" xfId="0" applyFont="1" applyFill="1" applyBorder="1" applyAlignment="1">
      <alignment vertical="center"/>
    </xf>
    <xf numFmtId="0" fontId="20" fillId="2" borderId="0" xfId="0" applyFont="1" applyFill="1" applyAlignment="1">
      <alignment vertical="center"/>
    </xf>
    <xf numFmtId="0" fontId="4" fillId="0" borderId="0" xfId="0" applyFont="1" applyAlignment="1">
      <alignment horizontal="left"/>
    </xf>
    <xf numFmtId="0" fontId="18" fillId="0" borderId="3" xfId="0" applyFont="1" applyBorder="1" applyAlignment="1">
      <alignment horizontal="center" vertical="center" wrapText="1"/>
    </xf>
    <xf numFmtId="0" fontId="0" fillId="2" borderId="0" xfId="0" applyFill="1" applyAlignment="1">
      <alignment vertical="center"/>
    </xf>
    <xf numFmtId="0" fontId="21" fillId="2" borderId="10" xfId="3" applyFont="1" applyFill="1" applyBorder="1" applyAlignment="1">
      <alignment horizontal="left" vertical="center" indent="1"/>
    </xf>
    <xf numFmtId="0" fontId="21" fillId="2" borderId="2" xfId="3" applyFont="1" applyFill="1" applyBorder="1" applyAlignment="1">
      <alignment horizontal="left" vertical="center" indent="1"/>
    </xf>
    <xf numFmtId="0" fontId="21" fillId="2" borderId="2" xfId="3" applyFont="1" applyFill="1" applyBorder="1" applyAlignment="1">
      <alignment horizontal="left" vertical="center"/>
    </xf>
    <xf numFmtId="0" fontId="21" fillId="2" borderId="2" xfId="3" applyFont="1" applyFill="1" applyBorder="1" applyAlignment="1">
      <alignment horizontal="center"/>
    </xf>
    <xf numFmtId="0" fontId="24" fillId="2" borderId="4" xfId="0" applyFont="1" applyFill="1" applyBorder="1"/>
    <xf numFmtId="0" fontId="21" fillId="0" borderId="0" xfId="3" applyFont="1" applyAlignment="1" applyProtection="1">
      <alignment horizontal="left" vertical="center"/>
      <protection locked="0"/>
    </xf>
    <xf numFmtId="0" fontId="21" fillId="0" borderId="1" xfId="3" applyFont="1" applyBorder="1" applyAlignment="1" applyProtection="1">
      <alignment horizontal="left" vertical="center"/>
      <protection locked="0"/>
    </xf>
    <xf numFmtId="6" fontId="18" fillId="3" borderId="3" xfId="1" applyNumberFormat="1" applyFont="1" applyFill="1" applyBorder="1" applyAlignment="1" applyProtection="1">
      <alignment horizontal="center" vertical="center"/>
      <protection locked="0"/>
    </xf>
    <xf numFmtId="49" fontId="11" fillId="0" borderId="13" xfId="1" applyNumberFormat="1" applyFont="1" applyBorder="1" applyAlignment="1" applyProtection="1">
      <alignment horizontal="left"/>
      <protection locked="0"/>
    </xf>
    <xf numFmtId="0" fontId="2" fillId="6" borderId="25" xfId="1" applyFill="1" applyBorder="1" applyAlignment="1">
      <alignment vertical="center"/>
    </xf>
    <xf numFmtId="0" fontId="2" fillId="6" borderId="21" xfId="1" applyFill="1" applyBorder="1" applyAlignment="1">
      <alignment vertical="center"/>
    </xf>
    <xf numFmtId="0" fontId="2" fillId="6" borderId="0" xfId="1" applyFill="1" applyAlignment="1">
      <alignment vertical="center"/>
    </xf>
    <xf numFmtId="0" fontId="2" fillId="6" borderId="20" xfId="1" applyFill="1" applyBorder="1" applyAlignment="1">
      <alignment vertical="center"/>
    </xf>
    <xf numFmtId="0" fontId="20" fillId="6" borderId="3" xfId="1" applyFont="1" applyFill="1" applyBorder="1" applyAlignment="1">
      <alignment vertical="center"/>
    </xf>
    <xf numFmtId="0" fontId="20" fillId="6" borderId="20" xfId="1" applyFont="1" applyFill="1" applyBorder="1" applyAlignment="1">
      <alignment vertical="center"/>
    </xf>
    <xf numFmtId="0" fontId="20" fillId="6" borderId="14" xfId="1" applyFont="1" applyFill="1" applyBorder="1" applyAlignment="1">
      <alignment vertical="center"/>
    </xf>
    <xf numFmtId="0" fontId="20" fillId="6" borderId="0" xfId="1" applyFont="1" applyFill="1" applyAlignment="1">
      <alignment vertical="center"/>
    </xf>
    <xf numFmtId="0" fontId="18" fillId="6" borderId="3" xfId="1" applyFont="1" applyFill="1" applyBorder="1" applyAlignment="1">
      <alignment horizontal="center" vertical="center" wrapText="1"/>
    </xf>
    <xf numFmtId="0" fontId="18" fillId="6" borderId="3" xfId="1" applyFont="1" applyFill="1" applyBorder="1" applyAlignment="1">
      <alignment vertical="center"/>
    </xf>
    <xf numFmtId="6" fontId="18" fillId="6" borderId="3" xfId="3" applyNumberFormat="1" applyFont="1" applyFill="1" applyBorder="1" applyAlignment="1" applyProtection="1">
      <alignment horizontal="center"/>
      <protection locked="0"/>
    </xf>
    <xf numFmtId="0" fontId="19" fillId="6" borderId="14" xfId="1" applyFont="1" applyFill="1" applyBorder="1" applyAlignment="1">
      <alignment vertical="center"/>
    </xf>
    <xf numFmtId="0" fontId="18" fillId="6" borderId="3" xfId="1" applyFont="1" applyFill="1" applyBorder="1" applyAlignment="1">
      <alignment horizontal="left" vertical="center" indent="1"/>
    </xf>
    <xf numFmtId="0" fontId="28" fillId="6" borderId="3" xfId="1" applyFont="1" applyFill="1" applyBorder="1" applyAlignment="1">
      <alignment horizontal="left" vertical="center" indent="1"/>
    </xf>
    <xf numFmtId="0" fontId="18" fillId="6" borderId="5" xfId="1" applyFont="1" applyFill="1" applyBorder="1" applyAlignment="1" applyProtection="1">
      <alignment horizontal="left" vertical="center" indent="2"/>
      <protection locked="0"/>
    </xf>
    <xf numFmtId="0" fontId="18" fillId="6" borderId="18" xfId="1" applyFont="1" applyFill="1" applyBorder="1" applyAlignment="1" applyProtection="1">
      <alignment horizontal="left" vertical="center" indent="2"/>
      <protection locked="0"/>
    </xf>
    <xf numFmtId="0" fontId="18" fillId="6" borderId="3" xfId="1" applyFont="1" applyFill="1" applyBorder="1" applyAlignment="1" applyProtection="1">
      <alignment horizontal="left" vertical="center" indent="2"/>
      <protection locked="0"/>
    </xf>
    <xf numFmtId="0" fontId="18" fillId="6" borderId="3" xfId="1" applyFont="1" applyFill="1" applyBorder="1" applyAlignment="1">
      <alignment horizontal="left" vertical="center"/>
    </xf>
    <xf numFmtId="0" fontId="21" fillId="6" borderId="14" xfId="1" applyFont="1" applyFill="1" applyBorder="1" applyAlignment="1">
      <alignment horizontal="left" vertical="center" indent="2"/>
    </xf>
    <xf numFmtId="0" fontId="20" fillId="6" borderId="3" xfId="1" applyFont="1" applyFill="1" applyBorder="1" applyAlignment="1">
      <alignment horizontal="left" vertical="center"/>
    </xf>
    <xf numFmtId="0" fontId="18" fillId="6" borderId="14" xfId="1" applyFont="1" applyFill="1" applyBorder="1" applyAlignment="1">
      <alignment horizontal="left" vertical="center" indent="2"/>
    </xf>
    <xf numFmtId="0" fontId="18" fillId="6" borderId="14" xfId="1" applyFont="1" applyFill="1" applyBorder="1" applyAlignment="1">
      <alignment vertical="center"/>
    </xf>
    <xf numFmtId="0" fontId="20" fillId="6" borderId="27" xfId="1" applyFont="1" applyFill="1" applyBorder="1" applyAlignment="1">
      <alignment vertical="center"/>
    </xf>
    <xf numFmtId="0" fontId="21" fillId="6" borderId="28" xfId="1" applyFont="1" applyFill="1" applyBorder="1" applyAlignment="1">
      <alignment vertical="center"/>
    </xf>
    <xf numFmtId="0" fontId="21" fillId="6" borderId="14" xfId="1" applyFont="1" applyFill="1" applyBorder="1" applyAlignment="1">
      <alignment vertical="center"/>
    </xf>
    <xf numFmtId="0" fontId="21" fillId="6" borderId="20" xfId="1" applyFont="1" applyFill="1" applyBorder="1" applyAlignment="1">
      <alignment vertical="center"/>
    </xf>
    <xf numFmtId="0" fontId="21" fillId="6" borderId="0" xfId="1" applyFont="1" applyFill="1" applyAlignment="1">
      <alignment vertical="center"/>
    </xf>
    <xf numFmtId="0" fontId="18" fillId="0" borderId="3" xfId="0" applyFont="1" applyBorder="1" applyAlignment="1">
      <alignment vertical="center"/>
    </xf>
    <xf numFmtId="0" fontId="19" fillId="0" borderId="14" xfId="1" applyFont="1" applyBorder="1" applyAlignment="1">
      <alignment vertical="center"/>
    </xf>
    <xf numFmtId="0" fontId="20" fillId="0" borderId="14" xfId="1" applyFont="1" applyBorder="1" applyAlignment="1">
      <alignment vertical="center"/>
    </xf>
    <xf numFmtId="0" fontId="2" fillId="6" borderId="31" xfId="1" applyFill="1" applyBorder="1" applyAlignment="1">
      <alignment vertical="center"/>
    </xf>
    <xf numFmtId="0" fontId="21" fillId="2" borderId="0" xfId="0" applyFont="1" applyFill="1" applyAlignment="1">
      <alignment vertical="center"/>
    </xf>
    <xf numFmtId="0" fontId="21" fillId="2" borderId="20" xfId="0" applyFont="1" applyFill="1" applyBorder="1" applyAlignment="1">
      <alignment vertical="center"/>
    </xf>
    <xf numFmtId="0" fontId="20" fillId="6" borderId="30" xfId="1" applyFont="1" applyFill="1" applyBorder="1" applyAlignment="1">
      <alignment vertical="center"/>
    </xf>
    <xf numFmtId="0" fontId="20" fillId="6" borderId="28" xfId="1" applyFont="1" applyFill="1" applyBorder="1" applyAlignment="1">
      <alignment vertical="center"/>
    </xf>
    <xf numFmtId="0" fontId="20" fillId="2" borderId="29" xfId="1" applyFont="1" applyFill="1" applyBorder="1" applyAlignment="1">
      <alignment vertical="center"/>
    </xf>
    <xf numFmtId="0" fontId="20" fillId="2" borderId="28" xfId="1" applyFont="1" applyFill="1" applyBorder="1" applyAlignment="1">
      <alignment vertical="center"/>
    </xf>
    <xf numFmtId="0" fontId="0" fillId="2" borderId="0" xfId="0" applyFill="1" applyAlignment="1">
      <alignment horizontal="center" vertical="center"/>
    </xf>
    <xf numFmtId="0" fontId="0" fillId="2" borderId="20" xfId="0" applyFill="1" applyBorder="1" applyAlignment="1">
      <alignment horizontal="center"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6" xfId="1" applyFont="1" applyBorder="1" applyAlignment="1">
      <alignment horizontal="center" vertical="center"/>
    </xf>
    <xf numFmtId="0" fontId="21" fillId="0" borderId="12" xfId="0" applyFont="1" applyBorder="1" applyAlignment="1">
      <alignment horizontal="center" vertical="center"/>
    </xf>
    <xf numFmtId="0" fontId="21" fillId="0" borderId="1" xfId="0" applyFont="1" applyBorder="1" applyAlignment="1">
      <alignment horizontal="center" vertical="center"/>
    </xf>
    <xf numFmtId="0" fontId="21" fillId="0" borderId="13" xfId="0" applyFont="1" applyBorder="1" applyAlignment="1">
      <alignment horizontal="center" vertical="center"/>
    </xf>
    <xf numFmtId="0" fontId="20" fillId="6" borderId="15" xfId="1" applyFont="1" applyFill="1" applyBorder="1" applyAlignment="1">
      <alignment horizontal="center" vertical="center"/>
    </xf>
    <xf numFmtId="0" fontId="20" fillId="6" borderId="16" xfId="1" applyFont="1" applyFill="1" applyBorder="1" applyAlignment="1">
      <alignment horizontal="center" vertical="center"/>
    </xf>
    <xf numFmtId="0" fontId="20" fillId="6" borderId="6" xfId="1" applyFont="1" applyFill="1" applyBorder="1" applyAlignment="1">
      <alignment horizontal="center" vertical="center"/>
    </xf>
    <xf numFmtId="0" fontId="21" fillId="6" borderId="12" xfId="1" applyFont="1" applyFill="1" applyBorder="1" applyAlignment="1">
      <alignment horizontal="center" vertical="center"/>
    </xf>
    <xf numFmtId="0" fontId="21" fillId="6" borderId="1" xfId="1" applyFont="1" applyFill="1" applyBorder="1" applyAlignment="1">
      <alignment horizontal="center" vertical="center"/>
    </xf>
    <xf numFmtId="0" fontId="21" fillId="6" borderId="13" xfId="1" applyFont="1" applyFill="1" applyBorder="1" applyAlignment="1">
      <alignment horizontal="center" vertical="center"/>
    </xf>
    <xf numFmtId="0" fontId="20" fillId="6" borderId="29" xfId="1" applyFont="1" applyFill="1" applyBorder="1" applyAlignment="1">
      <alignment horizontal="center" vertical="center"/>
    </xf>
    <xf numFmtId="0" fontId="20" fillId="6" borderId="30" xfId="1" applyFont="1" applyFill="1" applyBorder="1" applyAlignment="1">
      <alignment horizontal="center" vertical="center"/>
    </xf>
    <xf numFmtId="0" fontId="20" fillId="6" borderId="28" xfId="1" applyFont="1" applyFill="1" applyBorder="1" applyAlignment="1">
      <alignment horizontal="center" vertical="center"/>
    </xf>
    <xf numFmtId="0" fontId="20" fillId="0" borderId="29" xfId="1" applyFont="1" applyBorder="1" applyAlignment="1">
      <alignment horizontal="center" vertical="center"/>
    </xf>
    <xf numFmtId="0" fontId="20" fillId="0" borderId="30" xfId="1" applyFont="1" applyBorder="1" applyAlignment="1">
      <alignment horizontal="center" vertical="center"/>
    </xf>
    <xf numFmtId="0" fontId="21" fillId="0" borderId="12" xfId="1" applyFont="1" applyBorder="1" applyAlignment="1">
      <alignment horizontal="center" vertical="center"/>
    </xf>
    <xf numFmtId="0" fontId="21" fillId="0" borderId="1" xfId="1" applyFont="1" applyBorder="1" applyAlignment="1">
      <alignment horizontal="center" vertical="center"/>
    </xf>
    <xf numFmtId="0" fontId="18" fillId="6" borderId="3" xfId="1" applyFont="1" applyFill="1" applyBorder="1" applyAlignment="1">
      <alignment horizontal="center" vertical="center"/>
    </xf>
    <xf numFmtId="0" fontId="18" fillId="6" borderId="0" xfId="1" applyFont="1" applyFill="1" applyAlignment="1">
      <alignment horizontal="center" vertical="center" wrapText="1"/>
    </xf>
    <xf numFmtId="0" fontId="18" fillId="6" borderId="20" xfId="1" applyFont="1" applyFill="1" applyBorder="1" applyAlignment="1">
      <alignment horizontal="center" vertical="center" wrapText="1"/>
    </xf>
    <xf numFmtId="6" fontId="18" fillId="6" borderId="3" xfId="3" applyNumberFormat="1" applyFont="1" applyFill="1" applyBorder="1" applyAlignment="1" applyProtection="1">
      <alignment horizontal="center"/>
      <protection locked="0"/>
    </xf>
    <xf numFmtId="0" fontId="18" fillId="6" borderId="3" xfId="3" applyFont="1" applyFill="1" applyBorder="1" applyAlignment="1" applyProtection="1">
      <alignment horizontal="center"/>
      <protection locked="0"/>
    </xf>
    <xf numFmtId="6" fontId="18" fillId="6" borderId="0" xfId="3" applyNumberFormat="1" applyFont="1" applyFill="1" applyAlignment="1" applyProtection="1">
      <alignment horizontal="center"/>
      <protection locked="0"/>
    </xf>
    <xf numFmtId="0" fontId="18" fillId="6" borderId="20" xfId="3" applyFont="1" applyFill="1" applyBorder="1" applyAlignment="1" applyProtection="1">
      <alignment horizontal="center"/>
      <protection locked="0"/>
    </xf>
    <xf numFmtId="6" fontId="18" fillId="2" borderId="0" xfId="3" applyNumberFormat="1" applyFont="1" applyFill="1" applyAlignment="1" applyProtection="1">
      <alignment horizontal="center"/>
      <protection locked="0"/>
    </xf>
    <xf numFmtId="0" fontId="18" fillId="2" borderId="20" xfId="3" applyFont="1" applyFill="1" applyBorder="1" applyAlignment="1" applyProtection="1">
      <alignment horizontal="center"/>
      <protection locked="0"/>
    </xf>
    <xf numFmtId="6" fontId="18" fillId="0" borderId="3" xfId="3" applyNumberFormat="1" applyFont="1" applyBorder="1" applyAlignment="1" applyProtection="1">
      <alignment horizontal="center"/>
      <protection locked="0"/>
    </xf>
    <xf numFmtId="0" fontId="18" fillId="0" borderId="3" xfId="3" applyFont="1" applyBorder="1" applyAlignment="1" applyProtection="1">
      <alignment horizontal="center"/>
      <protection locked="0"/>
    </xf>
    <xf numFmtId="0" fontId="21" fillId="6" borderId="3" xfId="1" applyFont="1" applyFill="1" applyBorder="1" applyAlignment="1" applyProtection="1">
      <alignment horizontal="center" vertical="center"/>
      <protection locked="0"/>
    </xf>
    <xf numFmtId="0" fontId="18" fillId="2" borderId="0" xfId="1" applyFont="1" applyFill="1" applyAlignment="1">
      <alignment horizontal="center" vertical="center" wrapText="1"/>
    </xf>
    <xf numFmtId="0" fontId="18" fillId="2" borderId="20" xfId="1" applyFont="1" applyFill="1" applyBorder="1" applyAlignment="1">
      <alignment horizontal="center" vertical="center" wrapText="1"/>
    </xf>
    <xf numFmtId="0" fontId="18" fillId="0" borderId="3" xfId="1" applyFont="1" applyBorder="1" applyAlignment="1">
      <alignment horizontal="center" vertical="center"/>
    </xf>
    <xf numFmtId="6" fontId="18" fillId="6" borderId="20" xfId="3" applyNumberFormat="1" applyFont="1" applyFill="1" applyBorder="1" applyAlignment="1" applyProtection="1">
      <alignment horizontal="center"/>
      <protection locked="0"/>
    </xf>
    <xf numFmtId="6" fontId="18" fillId="6" borderId="5" xfId="3" applyNumberFormat="1" applyFont="1" applyFill="1" applyBorder="1" applyAlignment="1">
      <alignment horizontal="center"/>
    </xf>
    <xf numFmtId="6" fontId="18" fillId="2" borderId="20" xfId="3" applyNumberFormat="1" applyFont="1" applyFill="1" applyBorder="1" applyAlignment="1" applyProtection="1">
      <alignment horizontal="center"/>
      <protection locked="0"/>
    </xf>
    <xf numFmtId="6" fontId="18" fillId="5" borderId="3" xfId="3" applyNumberFormat="1" applyFont="1" applyFill="1" applyBorder="1" applyAlignment="1">
      <alignment horizontal="center"/>
    </xf>
    <xf numFmtId="0" fontId="18" fillId="5" borderId="3" xfId="3" applyFont="1" applyFill="1" applyBorder="1" applyAlignment="1">
      <alignment horizontal="center"/>
    </xf>
    <xf numFmtId="6" fontId="18" fillId="5" borderId="5" xfId="3" applyNumberFormat="1" applyFont="1" applyFill="1" applyBorder="1" applyAlignment="1">
      <alignment horizontal="center"/>
    </xf>
    <xf numFmtId="6" fontId="18" fillId="0" borderId="3" xfId="3" quotePrefix="1" applyNumberFormat="1" applyFont="1" applyBorder="1" applyAlignment="1" applyProtection="1">
      <alignment horizontal="center"/>
      <protection locked="0"/>
    </xf>
    <xf numFmtId="0" fontId="21" fillId="0" borderId="3" xfId="1" applyFont="1" applyBorder="1" applyAlignment="1" applyProtection="1">
      <alignment horizontal="center" vertical="center"/>
      <protection locked="0"/>
    </xf>
    <xf numFmtId="0" fontId="22" fillId="0" borderId="10" xfId="3" applyFont="1" applyBorder="1" applyAlignment="1">
      <alignment horizontal="center" vertical="center"/>
    </xf>
    <xf numFmtId="0" fontId="20" fillId="0" borderId="2" xfId="3" applyFont="1" applyBorder="1" applyAlignment="1">
      <alignment horizontal="center" vertical="center"/>
    </xf>
    <xf numFmtId="0" fontId="2" fillId="0" borderId="4" xfId="1" applyBorder="1" applyAlignment="1">
      <alignment vertical="center"/>
    </xf>
    <xf numFmtId="0" fontId="21" fillId="0" borderId="10" xfId="3" applyFont="1" applyBorder="1" applyAlignment="1">
      <alignment horizontal="left" vertical="center" wrapText="1"/>
    </xf>
    <xf numFmtId="0" fontId="21" fillId="0" borderId="2" xfId="3" applyFont="1" applyBorder="1" applyAlignment="1">
      <alignment horizontal="left" vertical="center" wrapText="1"/>
    </xf>
    <xf numFmtId="0" fontId="2" fillId="0" borderId="4" xfId="1" applyBorder="1" applyAlignment="1">
      <alignment horizontal="left" vertical="center"/>
    </xf>
    <xf numFmtId="0" fontId="14" fillId="0" borderId="14" xfId="1" applyFont="1" applyBorder="1" applyAlignment="1">
      <alignment horizontal="center"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14" fillId="0" borderId="12" xfId="1" applyFont="1" applyBorder="1" applyAlignment="1">
      <alignment horizontal="left" vertical="center"/>
    </xf>
    <xf numFmtId="0" fontId="14" fillId="0" borderId="1" xfId="1" applyFont="1" applyBorder="1" applyAlignment="1">
      <alignment horizontal="left" vertical="center"/>
    </xf>
    <xf numFmtId="0" fontId="14" fillId="0" borderId="13" xfId="1" applyFont="1" applyBorder="1" applyAlignment="1">
      <alignment horizontal="left"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18" fillId="2" borderId="14" xfId="0" applyFont="1" applyFill="1" applyBorder="1" applyAlignment="1">
      <alignment horizontal="center" vertical="center" wrapText="1"/>
    </xf>
    <xf numFmtId="0" fontId="18" fillId="2" borderId="20" xfId="0" applyFont="1" applyFill="1" applyBorder="1" applyAlignment="1">
      <alignment horizontal="center" vertical="center" wrapText="1"/>
    </xf>
    <xf numFmtId="6" fontId="18" fillId="0" borderId="10" xfId="3" applyNumberFormat="1" applyFont="1" applyBorder="1" applyAlignment="1" applyProtection="1">
      <alignment horizontal="center"/>
      <protection locked="0"/>
    </xf>
    <xf numFmtId="6" fontId="18" fillId="0" borderId="4" xfId="3" applyNumberFormat="1" applyFont="1" applyBorder="1" applyAlignment="1" applyProtection="1">
      <alignment horizontal="center"/>
      <protection locked="0"/>
    </xf>
    <xf numFmtId="0" fontId="20" fillId="0" borderId="10" xfId="3" applyFont="1" applyBorder="1" applyAlignment="1">
      <alignment horizontal="center" vertical="center"/>
    </xf>
    <xf numFmtId="0" fontId="2" fillId="0" borderId="2" xfId="1" applyBorder="1"/>
    <xf numFmtId="0" fontId="2" fillId="0" borderId="4" xfId="1" applyBorder="1"/>
    <xf numFmtId="0" fontId="2" fillId="0" borderId="2" xfId="1" applyBorder="1" applyAlignment="1">
      <alignment vertical="center"/>
    </xf>
    <xf numFmtId="0" fontId="20" fillId="0" borderId="15" xfId="3" applyFont="1" applyBorder="1" applyAlignment="1">
      <alignment horizontal="center" vertical="center"/>
    </xf>
    <xf numFmtId="0" fontId="20" fillId="0" borderId="16" xfId="3" applyFont="1" applyBorder="1" applyAlignment="1">
      <alignment horizontal="center" vertical="center"/>
    </xf>
    <xf numFmtId="0" fontId="2" fillId="0" borderId="6" xfId="1" applyBorder="1" applyAlignment="1">
      <alignment horizontal="center" vertical="center"/>
    </xf>
    <xf numFmtId="0" fontId="21" fillId="0" borderId="12" xfId="3" applyFont="1" applyBorder="1" applyAlignment="1">
      <alignment horizontal="center" vertical="center"/>
    </xf>
    <xf numFmtId="0" fontId="3" fillId="0" borderId="1" xfId="1" applyFont="1" applyBorder="1" applyAlignment="1">
      <alignment horizontal="center" vertical="center"/>
    </xf>
    <xf numFmtId="0" fontId="3" fillId="0" borderId="13" xfId="1" applyFont="1" applyBorder="1" applyAlignment="1">
      <alignment horizontal="center" vertical="center"/>
    </xf>
    <xf numFmtId="0" fontId="22" fillId="3" borderId="10" xfId="3" applyFont="1" applyFill="1" applyBorder="1" applyAlignment="1">
      <alignment horizontal="center" vertical="center"/>
    </xf>
    <xf numFmtId="0" fontId="20" fillId="3" borderId="2" xfId="3" applyFont="1" applyFill="1" applyBorder="1" applyAlignment="1">
      <alignment horizontal="center" vertical="center"/>
    </xf>
    <xf numFmtId="6" fontId="18" fillId="6" borderId="3" xfId="3" applyNumberFormat="1" applyFont="1" applyFill="1" applyBorder="1" applyAlignment="1">
      <alignment horizontal="center"/>
    </xf>
    <xf numFmtId="0" fontId="18" fillId="6" borderId="3" xfId="3" applyFont="1" applyFill="1" applyBorder="1" applyAlignment="1">
      <alignment horizontal="center"/>
    </xf>
    <xf numFmtId="6" fontId="18" fillId="5" borderId="10" xfId="3" applyNumberFormat="1" applyFont="1" applyFill="1" applyBorder="1" applyAlignment="1">
      <alignment horizontal="center"/>
    </xf>
    <xf numFmtId="6" fontId="18" fillId="5" borderId="4" xfId="3" applyNumberFormat="1" applyFont="1" applyFill="1" applyBorder="1" applyAlignment="1">
      <alignment horizontal="center"/>
    </xf>
    <xf numFmtId="0" fontId="2" fillId="0" borderId="12" xfId="1" applyBorder="1" applyAlignment="1" applyProtection="1">
      <alignment horizontal="left" vertical="top"/>
      <protection locked="0"/>
    </xf>
    <xf numFmtId="0" fontId="2" fillId="0" borderId="1" xfId="1" applyBorder="1" applyAlignment="1" applyProtection="1">
      <alignment horizontal="left" vertical="top"/>
      <protection locked="0"/>
    </xf>
    <xf numFmtId="0" fontId="2" fillId="0" borderId="13" xfId="1" applyBorder="1" applyAlignment="1" applyProtection="1">
      <alignment horizontal="left" vertical="top"/>
      <protection locked="0"/>
    </xf>
    <xf numFmtId="0" fontId="30" fillId="0" borderId="15" xfId="1" applyFont="1" applyBorder="1" applyAlignment="1">
      <alignment horizontal="left" vertical="top"/>
    </xf>
    <xf numFmtId="0" fontId="30" fillId="0" borderId="16" xfId="1" applyFont="1" applyBorder="1" applyAlignment="1">
      <alignment horizontal="left" vertical="top"/>
    </xf>
    <xf numFmtId="0" fontId="30" fillId="0" borderId="6" xfId="1" applyFont="1" applyBorder="1" applyAlignment="1">
      <alignment horizontal="left" vertical="top"/>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16" fillId="2" borderId="0" xfId="0" applyFont="1" applyFill="1" applyAlignment="1">
      <alignment horizontal="center"/>
    </xf>
    <xf numFmtId="0" fontId="16" fillId="2" borderId="20" xfId="0" applyFont="1" applyFill="1" applyBorder="1" applyAlignment="1">
      <alignment horizontal="center"/>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10" fillId="0" borderId="10" xfId="0" applyFont="1" applyBorder="1" applyAlignment="1" applyProtection="1">
      <alignment horizontal="left" vertical="top"/>
      <protection locked="0"/>
    </xf>
    <xf numFmtId="0" fontId="10" fillId="0" borderId="2"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0" fillId="0" borderId="4" xfId="0" applyBorder="1" applyAlignment="1">
      <alignment vertical="center"/>
    </xf>
    <xf numFmtId="0" fontId="21" fillId="0" borderId="15" xfId="3" applyFont="1" applyBorder="1" applyAlignment="1" applyProtection="1">
      <alignment horizontal="left" vertical="center"/>
      <protection locked="0"/>
    </xf>
    <xf numFmtId="0" fontId="21" fillId="0" borderId="16" xfId="3" applyFont="1" applyBorder="1" applyAlignment="1" applyProtection="1">
      <alignment horizontal="left" vertical="center"/>
      <protection locked="0"/>
    </xf>
    <xf numFmtId="0" fontId="21" fillId="0" borderId="6" xfId="0" applyFont="1" applyBorder="1" applyAlignment="1" applyProtection="1">
      <alignment vertical="center"/>
      <protection locked="0"/>
    </xf>
    <xf numFmtId="0" fontId="21" fillId="0" borderId="14" xfId="3" applyFont="1" applyBorder="1" applyAlignment="1" applyProtection="1">
      <alignment horizontal="left" vertical="top" indent="1"/>
      <protection locked="0"/>
    </xf>
    <xf numFmtId="0" fontId="21" fillId="0" borderId="0" xfId="3" applyFont="1" applyAlignment="1" applyProtection="1">
      <alignment horizontal="left" vertical="top" indent="1"/>
      <protection locked="0"/>
    </xf>
    <xf numFmtId="0" fontId="25" fillId="0" borderId="0" xfId="3" applyFont="1" applyAlignment="1" applyProtection="1">
      <alignment horizontal="center" vertical="top" wrapText="1"/>
      <protection locked="0"/>
    </xf>
    <xf numFmtId="0" fontId="24" fillId="0" borderId="20" xfId="0" applyFont="1" applyBorder="1" applyAlignment="1" applyProtection="1">
      <alignment wrapText="1"/>
      <protection locked="0"/>
    </xf>
    <xf numFmtId="0" fontId="21" fillId="0" borderId="12" xfId="3" applyFont="1" applyBorder="1" applyAlignment="1" applyProtection="1">
      <alignment horizontal="left" vertical="center" indent="1"/>
      <protection locked="0"/>
    </xf>
    <xf numFmtId="0" fontId="21" fillId="0" borderId="1" xfId="3" applyFont="1" applyBorder="1" applyAlignment="1" applyProtection="1">
      <alignment horizontal="left" vertical="center" indent="1"/>
      <protection locked="0"/>
    </xf>
    <xf numFmtId="0" fontId="21" fillId="0" borderId="1" xfId="3" applyFont="1" applyBorder="1" applyAlignment="1" applyProtection="1">
      <alignment horizontal="center"/>
      <protection locked="0"/>
    </xf>
    <xf numFmtId="0" fontId="24" fillId="0" borderId="13" xfId="0" applyFont="1" applyBorder="1" applyProtection="1">
      <protection locked="0"/>
    </xf>
    <xf numFmtId="0" fontId="14" fillId="0" borderId="14" xfId="1" applyFont="1" applyBorder="1" applyAlignment="1">
      <alignment horizontal="center"/>
    </xf>
    <xf numFmtId="0" fontId="14" fillId="0" borderId="0" xfId="1" applyFont="1" applyAlignment="1">
      <alignment horizontal="center"/>
    </xf>
    <xf numFmtId="0" fontId="14" fillId="0" borderId="20" xfId="1" applyFont="1" applyBorder="1" applyAlignment="1">
      <alignment horizontal="center"/>
    </xf>
    <xf numFmtId="0" fontId="7" fillId="0" borderId="14" xfId="1" applyFont="1" applyBorder="1" applyAlignment="1">
      <alignment horizontal="center" vertical="center"/>
    </xf>
    <xf numFmtId="0" fontId="7" fillId="0" borderId="0" xfId="1" applyFont="1" applyAlignment="1">
      <alignment horizontal="center" vertical="center"/>
    </xf>
    <xf numFmtId="0" fontId="7" fillId="0" borderId="20" xfId="1" applyFont="1" applyBorder="1" applyAlignment="1">
      <alignment horizontal="center" vertical="center"/>
    </xf>
    <xf numFmtId="0" fontId="22" fillId="0" borderId="10" xfId="1" applyFont="1" applyBorder="1" applyAlignment="1">
      <alignment horizontal="center" vertical="center"/>
    </xf>
    <xf numFmtId="0" fontId="22" fillId="0" borderId="2" xfId="1" applyFont="1" applyBorder="1" applyAlignment="1">
      <alignment horizontal="center" vertical="center"/>
    </xf>
    <xf numFmtId="0" fontId="22" fillId="0" borderId="4" xfId="1" applyFont="1" applyBorder="1" applyAlignment="1">
      <alignment horizontal="center" vertical="center"/>
    </xf>
    <xf numFmtId="0" fontId="16" fillId="0" borderId="10" xfId="1" applyFont="1" applyBorder="1" applyAlignment="1">
      <alignment horizontal="center"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23" fillId="0" borderId="2" xfId="1" applyFont="1" applyBorder="1" applyAlignment="1">
      <alignment horizontal="center" vertical="center"/>
    </xf>
    <xf numFmtId="0" fontId="23" fillId="0" borderId="4" xfId="1" applyFont="1" applyBorder="1" applyAlignment="1">
      <alignment horizontal="center" vertical="center"/>
    </xf>
    <xf numFmtId="0" fontId="16" fillId="2" borderId="0" xfId="1" applyFont="1" applyFill="1" applyAlignment="1">
      <alignment horizontal="center"/>
    </xf>
    <xf numFmtId="0" fontId="16" fillId="2" borderId="20" xfId="1" applyFont="1" applyFill="1" applyBorder="1" applyAlignment="1">
      <alignment horizontal="center"/>
    </xf>
  </cellXfs>
  <cellStyles count="4">
    <cellStyle name="Normal" xfId="0" builtinId="0"/>
    <cellStyle name="Normal 2" xfId="3" xr:uid="{B8FBD6A3-66DF-4848-A6E0-9D437FF4A2DD}"/>
    <cellStyle name="Normal 3" xfId="1" xr:uid="{3FFC72E0-6646-48DE-8D2D-1CFD8A0B9CE7}"/>
    <cellStyle name="Percent 2" xfId="2" xr:uid="{81BDCF0A-0DEA-45A0-8D86-24560B9C3A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4258236</xdr:colOff>
      <xdr:row>16</xdr:row>
      <xdr:rowOff>123265</xdr:rowOff>
    </xdr:from>
    <xdr:ext cx="7989794" cy="1613646"/>
    <xdr:sp macro="" textlink="">
      <xdr:nvSpPr>
        <xdr:cNvPr id="2" name="TextBox 1">
          <a:extLst>
            <a:ext uri="{FF2B5EF4-FFF2-40B4-BE49-F238E27FC236}">
              <a16:creationId xmlns:a16="http://schemas.microsoft.com/office/drawing/2014/main" id="{E8C96559-6B6B-DE22-BAFF-011A2A1E6F9A}"/>
            </a:ext>
          </a:extLst>
        </xdr:cNvPr>
        <xdr:cNvSpPr txBox="1"/>
      </xdr:nvSpPr>
      <xdr:spPr>
        <a:xfrm rot="19478189">
          <a:off x="4258236" y="4359089"/>
          <a:ext cx="7989794" cy="161364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600">
              <a:ln>
                <a:noFill/>
              </a:ln>
              <a:solidFill>
                <a:schemeClr val="tx1">
                  <a:alpha val="20000"/>
                </a:schemeClr>
              </a:solidFill>
            </a:rPr>
            <a:t>Example</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4650441</xdr:colOff>
      <xdr:row>22</xdr:row>
      <xdr:rowOff>78441</xdr:rowOff>
    </xdr:from>
    <xdr:ext cx="7989794" cy="1613646"/>
    <xdr:sp macro="" textlink="">
      <xdr:nvSpPr>
        <xdr:cNvPr id="5" name="TextBox 4">
          <a:extLst>
            <a:ext uri="{FF2B5EF4-FFF2-40B4-BE49-F238E27FC236}">
              <a16:creationId xmlns:a16="http://schemas.microsoft.com/office/drawing/2014/main" id="{EB70481B-9234-4E47-931C-D3735479D5FC}"/>
            </a:ext>
          </a:extLst>
        </xdr:cNvPr>
        <xdr:cNvSpPr txBox="1"/>
      </xdr:nvSpPr>
      <xdr:spPr>
        <a:xfrm rot="19478189">
          <a:off x="4650441" y="4863353"/>
          <a:ext cx="7989794" cy="161364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600">
              <a:ln>
                <a:noFill/>
              </a:ln>
              <a:solidFill>
                <a:schemeClr val="tx1">
                  <a:alpha val="20000"/>
                </a:schemeClr>
              </a:solidFill>
            </a:rPr>
            <a:t>Example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4538383</xdr:colOff>
      <xdr:row>20</xdr:row>
      <xdr:rowOff>190500</xdr:rowOff>
    </xdr:from>
    <xdr:ext cx="7989794" cy="1613646"/>
    <xdr:sp macro="" textlink="">
      <xdr:nvSpPr>
        <xdr:cNvPr id="2" name="TextBox 1">
          <a:extLst>
            <a:ext uri="{FF2B5EF4-FFF2-40B4-BE49-F238E27FC236}">
              <a16:creationId xmlns:a16="http://schemas.microsoft.com/office/drawing/2014/main" id="{E26A1046-82EB-42A5-9EDF-E9500B833620}"/>
            </a:ext>
          </a:extLst>
        </xdr:cNvPr>
        <xdr:cNvSpPr txBox="1"/>
      </xdr:nvSpPr>
      <xdr:spPr>
        <a:xfrm rot="19478189">
          <a:off x="4538383" y="4583206"/>
          <a:ext cx="7989794" cy="161364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600">
              <a:ln>
                <a:noFill/>
              </a:ln>
              <a:solidFill>
                <a:schemeClr val="tx1">
                  <a:alpha val="20000"/>
                </a:schemeClr>
              </a:solidFill>
            </a:rPr>
            <a:t>Example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4482354</xdr:colOff>
      <xdr:row>21</xdr:row>
      <xdr:rowOff>67235</xdr:rowOff>
    </xdr:from>
    <xdr:ext cx="7989794" cy="1613646"/>
    <xdr:sp macro="" textlink="">
      <xdr:nvSpPr>
        <xdr:cNvPr id="2" name="TextBox 1">
          <a:extLst>
            <a:ext uri="{FF2B5EF4-FFF2-40B4-BE49-F238E27FC236}">
              <a16:creationId xmlns:a16="http://schemas.microsoft.com/office/drawing/2014/main" id="{C43B2BA5-7A1E-4495-B7AA-1D65AE64D1FD}"/>
            </a:ext>
          </a:extLst>
        </xdr:cNvPr>
        <xdr:cNvSpPr txBox="1"/>
      </xdr:nvSpPr>
      <xdr:spPr>
        <a:xfrm rot="19478189">
          <a:off x="4482354" y="4661647"/>
          <a:ext cx="7989794" cy="161364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600">
              <a:ln>
                <a:noFill/>
              </a:ln>
              <a:solidFill>
                <a:schemeClr val="tx1">
                  <a:alpha val="20000"/>
                </a:schemeClr>
              </a:solidFill>
            </a:rPr>
            <a:t>Example</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3249084</xdr:colOff>
      <xdr:row>16</xdr:row>
      <xdr:rowOff>31750</xdr:rowOff>
    </xdr:from>
    <xdr:ext cx="7989794" cy="1613646"/>
    <xdr:sp macro="" textlink="">
      <xdr:nvSpPr>
        <xdr:cNvPr id="2" name="TextBox 1">
          <a:extLst>
            <a:ext uri="{FF2B5EF4-FFF2-40B4-BE49-F238E27FC236}">
              <a16:creationId xmlns:a16="http://schemas.microsoft.com/office/drawing/2014/main" id="{91FD0DA2-AFFF-48D4-ACB1-91C7E9BC0654}"/>
            </a:ext>
          </a:extLst>
        </xdr:cNvPr>
        <xdr:cNvSpPr txBox="1"/>
      </xdr:nvSpPr>
      <xdr:spPr>
        <a:xfrm rot="19478189">
          <a:off x="3249084" y="3873500"/>
          <a:ext cx="7989794" cy="161364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600">
              <a:ln>
                <a:noFill/>
              </a:ln>
              <a:solidFill>
                <a:schemeClr val="tx1">
                  <a:alpha val="20000"/>
                </a:schemeClr>
              </a:solidFill>
            </a:rPr>
            <a:t>Example</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C5F61-4430-4D81-849A-786D3B3851CF}">
  <sheetPr syncVertical="1" syncRef="A1" transitionEvaluation="1">
    <pageSetUpPr fitToPage="1"/>
  </sheetPr>
  <dimension ref="A1:I262"/>
  <sheetViews>
    <sheetView showGridLines="0" zoomScale="85" zoomScaleNormal="85" zoomScaleSheetLayoutView="55" workbookViewId="0">
      <selection activeCell="A10" sqref="A10:G10"/>
    </sheetView>
  </sheetViews>
  <sheetFormatPr defaultColWidth="11" defaultRowHeight="15" x14ac:dyDescent="0.25"/>
  <cols>
    <col min="1" max="1" width="154" style="5" customWidth="1"/>
    <col min="2" max="2" width="21.140625" style="23" customWidth="1"/>
    <col min="3" max="6" width="19.5703125" style="23" customWidth="1"/>
    <col min="7" max="7" width="20.7109375" style="23" customWidth="1"/>
    <col min="8" max="8" width="11" style="5"/>
    <col min="9" max="9" width="13.7109375" style="5" customWidth="1"/>
    <col min="10" max="11" width="11" style="5"/>
    <col min="12" max="12" width="21.7109375" style="5" customWidth="1"/>
    <col min="13" max="14" width="11" style="5"/>
    <col min="15" max="15" width="29.140625" style="5" customWidth="1"/>
    <col min="16" max="16384" width="11" style="5"/>
  </cols>
  <sheetData>
    <row r="1" spans="1:7" ht="26.1" customHeight="1" x14ac:dyDescent="0.25">
      <c r="A1" s="47" t="s">
        <v>217</v>
      </c>
      <c r="B1" s="47"/>
      <c r="C1" s="47"/>
      <c r="D1" s="47"/>
      <c r="E1" s="47"/>
      <c r="F1" s="47"/>
      <c r="G1" s="48"/>
    </row>
    <row r="2" spans="1:7" ht="9" customHeight="1" x14ac:dyDescent="0.25">
      <c r="A2" s="50"/>
      <c r="B2" s="51"/>
      <c r="C2" s="51"/>
      <c r="D2" s="51"/>
      <c r="E2" s="51"/>
      <c r="F2" s="51"/>
      <c r="G2" s="52"/>
    </row>
    <row r="3" spans="1:7" ht="19.899999999999999" customHeight="1" x14ac:dyDescent="0.25">
      <c r="A3" s="291" t="s">
        <v>103</v>
      </c>
      <c r="B3" s="292"/>
      <c r="C3" s="292"/>
      <c r="D3" s="292"/>
      <c r="E3" s="292"/>
      <c r="F3" s="292"/>
      <c r="G3" s="293"/>
    </row>
    <row r="4" spans="1:7" ht="9" customHeight="1" x14ac:dyDescent="0.25">
      <c r="A4" s="294"/>
      <c r="B4" s="295"/>
      <c r="C4" s="295"/>
      <c r="D4" s="295"/>
      <c r="E4" s="295"/>
      <c r="F4" s="295"/>
      <c r="G4" s="296"/>
    </row>
    <row r="5" spans="1:7" ht="16.5" customHeight="1" x14ac:dyDescent="0.25">
      <c r="A5" s="285" t="s">
        <v>102</v>
      </c>
      <c r="B5" s="286"/>
      <c r="C5" s="286"/>
      <c r="D5" s="286"/>
      <c r="E5" s="286"/>
      <c r="F5" s="286"/>
      <c r="G5" s="287"/>
    </row>
    <row r="6" spans="1:7" ht="15.6" customHeight="1" x14ac:dyDescent="0.25">
      <c r="A6" s="12" t="s">
        <v>101</v>
      </c>
      <c r="B6" s="2" t="s">
        <v>100</v>
      </c>
      <c r="C6" s="13" t="s">
        <v>99</v>
      </c>
      <c r="D6" s="10"/>
      <c r="E6" s="14"/>
      <c r="F6" s="3" t="s">
        <v>98</v>
      </c>
      <c r="G6" s="203"/>
    </row>
    <row r="7" spans="1:7" s="15" customFormat="1" ht="16.5" customHeight="1" x14ac:dyDescent="0.2">
      <c r="A7" s="303" t="s">
        <v>97</v>
      </c>
      <c r="B7" s="286"/>
      <c r="C7" s="286"/>
      <c r="D7" s="286"/>
      <c r="E7" s="286"/>
      <c r="F7" s="304"/>
      <c r="G7" s="305"/>
    </row>
    <row r="8" spans="1:7" s="15" customFormat="1" ht="9" customHeight="1" x14ac:dyDescent="0.2">
      <c r="A8" s="33"/>
      <c r="B8" s="26"/>
      <c r="C8" s="26"/>
      <c r="D8" s="26"/>
      <c r="E8" s="26"/>
      <c r="F8" s="53"/>
      <c r="G8" s="54"/>
    </row>
    <row r="9" spans="1:7" s="15" customFormat="1" ht="78.75" customHeight="1" x14ac:dyDescent="0.2">
      <c r="A9" s="288" t="s">
        <v>218</v>
      </c>
      <c r="B9" s="289"/>
      <c r="C9" s="289"/>
      <c r="D9" s="289"/>
      <c r="E9" s="289"/>
      <c r="F9" s="289"/>
      <c r="G9" s="290"/>
    </row>
    <row r="10" spans="1:7" s="15" customFormat="1" ht="46.5" customHeight="1" x14ac:dyDescent="0.2">
      <c r="A10" s="288" t="s">
        <v>96</v>
      </c>
      <c r="B10" s="306"/>
      <c r="C10" s="306"/>
      <c r="D10" s="306"/>
      <c r="E10" s="306"/>
      <c r="F10" s="306"/>
      <c r="G10" s="287"/>
    </row>
    <row r="11" spans="1:7" s="15" customFormat="1" ht="9" customHeight="1" x14ac:dyDescent="0.2">
      <c r="A11" s="33"/>
      <c r="B11" s="26"/>
      <c r="C11" s="26"/>
      <c r="D11" s="26"/>
      <c r="E11" s="26"/>
      <c r="F11" s="26"/>
      <c r="G11" s="34"/>
    </row>
    <row r="12" spans="1:7" s="15" customFormat="1" ht="16.5" x14ac:dyDescent="0.2">
      <c r="A12" s="285" t="s">
        <v>95</v>
      </c>
      <c r="B12" s="286"/>
      <c r="C12" s="286"/>
      <c r="D12" s="286"/>
      <c r="E12" s="286"/>
      <c r="F12" s="286"/>
      <c r="G12" s="287"/>
    </row>
    <row r="13" spans="1:7" s="15" customFormat="1" ht="15.75" x14ac:dyDescent="0.2">
      <c r="A13" s="33"/>
      <c r="B13" s="307" t="s">
        <v>216</v>
      </c>
      <c r="C13" s="308"/>
      <c r="D13" s="309"/>
      <c r="E13" s="26"/>
      <c r="F13" s="26"/>
      <c r="G13" s="27"/>
    </row>
    <row r="14" spans="1:7" s="15" customFormat="1" ht="15.75" x14ac:dyDescent="0.2">
      <c r="A14" s="33"/>
      <c r="B14" s="310" t="s">
        <v>56</v>
      </c>
      <c r="C14" s="311"/>
      <c r="D14" s="312"/>
      <c r="E14" s="26"/>
      <c r="F14" s="26"/>
      <c r="G14" s="27"/>
    </row>
    <row r="15" spans="1:7" s="16" customFormat="1" ht="15.75" x14ac:dyDescent="0.25">
      <c r="A15" s="35" t="s">
        <v>193</v>
      </c>
      <c r="B15" s="24"/>
      <c r="C15" s="24"/>
      <c r="D15" s="24"/>
      <c r="E15" s="24"/>
      <c r="F15" s="24"/>
      <c r="G15" s="25"/>
    </row>
    <row r="16" spans="1:7" s="16" customFormat="1" x14ac:dyDescent="0.25">
      <c r="A16" s="36"/>
      <c r="B16" s="24"/>
      <c r="C16" s="24"/>
      <c r="D16" s="24"/>
      <c r="E16" s="24"/>
      <c r="F16" s="24"/>
      <c r="G16" s="25"/>
    </row>
    <row r="17" spans="1:9" s="16" customFormat="1" x14ac:dyDescent="0.25">
      <c r="A17" s="37" t="s">
        <v>94</v>
      </c>
      <c r="B17" s="28"/>
      <c r="C17" s="11">
        <v>0</v>
      </c>
      <c r="D17" s="28"/>
      <c r="E17" s="28"/>
      <c r="F17" s="28"/>
      <c r="G17" s="25"/>
    </row>
    <row r="18" spans="1:9" s="16" customFormat="1" x14ac:dyDescent="0.25">
      <c r="A18" s="38"/>
      <c r="B18" s="28"/>
      <c r="C18" s="32"/>
      <c r="D18" s="28"/>
      <c r="E18" s="28"/>
      <c r="F18" s="28"/>
      <c r="G18" s="25"/>
    </row>
    <row r="19" spans="1:9" s="16" customFormat="1" ht="15.75" x14ac:dyDescent="0.25">
      <c r="A19" s="37" t="s">
        <v>93</v>
      </c>
      <c r="B19" s="28"/>
      <c r="C19" s="11">
        <v>0</v>
      </c>
      <c r="D19" s="28"/>
      <c r="E19" s="28"/>
      <c r="F19" s="28"/>
      <c r="G19" s="25"/>
      <c r="I19" s="17"/>
    </row>
    <row r="20" spans="1:9" s="16" customFormat="1" x14ac:dyDescent="0.25">
      <c r="A20" s="38"/>
      <c r="B20" s="28"/>
      <c r="C20" s="32"/>
      <c r="D20" s="28"/>
      <c r="E20" s="28"/>
      <c r="F20" s="28"/>
      <c r="G20" s="25"/>
    </row>
    <row r="21" spans="1:9" s="16" customFormat="1" x14ac:dyDescent="0.25">
      <c r="A21" s="37" t="s">
        <v>92</v>
      </c>
      <c r="B21" s="28"/>
      <c r="C21" s="11">
        <v>0</v>
      </c>
      <c r="D21" s="28"/>
      <c r="E21" s="28"/>
      <c r="F21" s="28"/>
      <c r="G21" s="25"/>
    </row>
    <row r="22" spans="1:9" s="16" customFormat="1" x14ac:dyDescent="0.25">
      <c r="A22" s="38"/>
      <c r="B22" s="28"/>
      <c r="C22" s="32"/>
      <c r="D22" s="28"/>
      <c r="E22" s="28"/>
      <c r="F22" s="28"/>
      <c r="G22" s="25"/>
    </row>
    <row r="23" spans="1:9" s="16" customFormat="1" x14ac:dyDescent="0.25">
      <c r="A23" s="37" t="s">
        <v>91</v>
      </c>
      <c r="B23" s="28"/>
      <c r="C23" s="11">
        <v>0</v>
      </c>
      <c r="D23" s="28"/>
      <c r="E23" s="28"/>
      <c r="F23" s="28"/>
      <c r="G23" s="25"/>
    </row>
    <row r="24" spans="1:9" s="16" customFormat="1" x14ac:dyDescent="0.25">
      <c r="A24" s="39"/>
      <c r="B24" s="28"/>
      <c r="C24" s="31"/>
      <c r="D24" s="28"/>
      <c r="E24" s="28"/>
      <c r="F24" s="28"/>
      <c r="G24" s="25"/>
    </row>
    <row r="25" spans="1:9" s="16" customFormat="1" x14ac:dyDescent="0.25">
      <c r="A25" s="37" t="s">
        <v>90</v>
      </c>
      <c r="B25" s="28"/>
      <c r="C25" s="185">
        <v>0</v>
      </c>
      <c r="D25" s="28"/>
      <c r="E25" s="28"/>
      <c r="F25" s="28"/>
      <c r="G25" s="25"/>
    </row>
    <row r="26" spans="1:9" s="16" customFormat="1" x14ac:dyDescent="0.25">
      <c r="A26" s="40"/>
      <c r="B26" s="28"/>
      <c r="C26" s="31"/>
      <c r="D26" s="28"/>
      <c r="E26" s="28"/>
      <c r="F26" s="28"/>
      <c r="G26" s="25"/>
    </row>
    <row r="27" spans="1:9" s="16" customFormat="1" x14ac:dyDescent="0.25">
      <c r="A27" s="37" t="s">
        <v>89</v>
      </c>
      <c r="B27" s="28"/>
      <c r="C27" s="11">
        <v>0</v>
      </c>
      <c r="D27" s="28"/>
      <c r="E27" s="28"/>
      <c r="F27" s="28"/>
      <c r="G27" s="25"/>
    </row>
    <row r="28" spans="1:9" s="16" customFormat="1" x14ac:dyDescent="0.25">
      <c r="A28" s="40"/>
      <c r="B28" s="28"/>
      <c r="C28" s="31"/>
      <c r="D28" s="28"/>
      <c r="E28" s="28"/>
      <c r="F28" s="28"/>
      <c r="G28" s="25"/>
    </row>
    <row r="29" spans="1:9" s="16" customFormat="1" ht="15.75" x14ac:dyDescent="0.25">
      <c r="A29" s="37" t="s">
        <v>88</v>
      </c>
      <c r="B29" s="28"/>
      <c r="C29" s="11">
        <v>0</v>
      </c>
      <c r="D29" s="28"/>
      <c r="E29" s="28"/>
      <c r="F29" s="28"/>
      <c r="G29" s="25"/>
      <c r="I29" s="17"/>
    </row>
    <row r="30" spans="1:9" s="16" customFormat="1" ht="15.75" x14ac:dyDescent="0.25">
      <c r="A30" s="40"/>
      <c r="B30" s="28"/>
      <c r="C30" s="31"/>
      <c r="D30" s="28"/>
      <c r="E30" s="28"/>
      <c r="F30" s="28"/>
      <c r="G30" s="25"/>
      <c r="I30" s="17"/>
    </row>
    <row r="31" spans="1:9" s="16" customFormat="1" ht="15.75" x14ac:dyDescent="0.25">
      <c r="A31" s="37" t="s">
        <v>164</v>
      </c>
      <c r="B31" s="28"/>
      <c r="C31" s="11">
        <v>0</v>
      </c>
      <c r="D31" s="28"/>
      <c r="E31" s="28"/>
      <c r="F31" s="28"/>
      <c r="G31" s="25"/>
      <c r="I31" s="17"/>
    </row>
    <row r="32" spans="1:9" s="16" customFormat="1" x14ac:dyDescent="0.25">
      <c r="A32" s="40"/>
      <c r="B32" s="28"/>
      <c r="C32" s="31"/>
      <c r="D32" s="28"/>
      <c r="E32" s="28"/>
      <c r="F32" s="28"/>
      <c r="G32" s="25"/>
    </row>
    <row r="33" spans="1:8" s="16" customFormat="1" x14ac:dyDescent="0.25">
      <c r="A33" s="37" t="s">
        <v>87</v>
      </c>
      <c r="B33" s="28"/>
      <c r="C33" s="11">
        <v>0</v>
      </c>
      <c r="D33" s="28"/>
      <c r="E33" s="28"/>
      <c r="F33" s="28"/>
      <c r="G33" s="25"/>
    </row>
    <row r="34" spans="1:8" s="16" customFormat="1" x14ac:dyDescent="0.25">
      <c r="A34" s="40"/>
      <c r="B34" s="28"/>
      <c r="C34" s="31"/>
      <c r="D34" s="28"/>
      <c r="E34" s="28"/>
      <c r="F34" s="28"/>
      <c r="G34" s="25"/>
    </row>
    <row r="35" spans="1:8" s="16" customFormat="1" x14ac:dyDescent="0.25">
      <c r="A35" s="37" t="s">
        <v>86</v>
      </c>
      <c r="B35" s="28"/>
      <c r="C35" s="11">
        <v>0</v>
      </c>
      <c r="D35" s="28"/>
      <c r="E35" s="28"/>
      <c r="F35" s="28"/>
      <c r="G35" s="25"/>
    </row>
    <row r="36" spans="1:8" s="16" customFormat="1" x14ac:dyDescent="0.25">
      <c r="A36" s="40"/>
      <c r="B36" s="28"/>
      <c r="C36" s="31"/>
      <c r="D36" s="28"/>
      <c r="E36" s="28"/>
      <c r="F36" s="28"/>
      <c r="G36" s="25"/>
    </row>
    <row r="37" spans="1:8" s="16" customFormat="1" ht="15.75" x14ac:dyDescent="0.25">
      <c r="A37" s="41" t="s">
        <v>189</v>
      </c>
      <c r="B37" s="28"/>
      <c r="C37" s="31"/>
      <c r="D37" s="28"/>
      <c r="E37" s="28"/>
      <c r="F37" s="28"/>
      <c r="G37" s="25"/>
    </row>
    <row r="38" spans="1:8" s="16" customFormat="1" x14ac:dyDescent="0.25">
      <c r="A38" s="40"/>
      <c r="B38" s="28"/>
      <c r="C38" s="31"/>
      <c r="D38" s="28"/>
      <c r="E38" s="28"/>
      <c r="F38" s="28"/>
      <c r="G38" s="25"/>
    </row>
    <row r="39" spans="1:8" s="16" customFormat="1" x14ac:dyDescent="0.25">
      <c r="A39" s="37" t="s">
        <v>85</v>
      </c>
      <c r="B39" s="28"/>
      <c r="C39" s="11">
        <f>SUM(C17,C19,C21,C23,C25,C27,C29,C33,C35)</f>
        <v>0</v>
      </c>
      <c r="D39" s="28"/>
      <c r="E39" s="28"/>
      <c r="F39" s="28"/>
      <c r="G39" s="25"/>
    </row>
    <row r="40" spans="1:8" s="15" customFormat="1" ht="12.75" x14ac:dyDescent="0.2">
      <c r="A40" s="42"/>
      <c r="B40" s="29"/>
      <c r="C40" s="29"/>
      <c r="D40" s="29"/>
      <c r="E40" s="29"/>
      <c r="F40" s="29"/>
      <c r="G40" s="27"/>
    </row>
    <row r="41" spans="1:8" s="15" customFormat="1" ht="15.75" x14ac:dyDescent="0.25">
      <c r="A41" s="35" t="s">
        <v>84</v>
      </c>
      <c r="B41" s="24"/>
      <c r="C41" s="24"/>
      <c r="D41" s="29"/>
      <c r="E41" s="29"/>
      <c r="F41" s="29"/>
      <c r="G41" s="27"/>
      <c r="H41" s="16"/>
    </row>
    <row r="42" spans="1:8" s="15" customFormat="1" x14ac:dyDescent="0.2">
      <c r="A42" s="36"/>
      <c r="B42" s="24"/>
      <c r="C42" s="24"/>
      <c r="D42" s="29"/>
      <c r="E42" s="29"/>
      <c r="F42" s="29"/>
      <c r="G42" s="27"/>
    </row>
    <row r="43" spans="1:8" s="15" customFormat="1" x14ac:dyDescent="0.25">
      <c r="A43" s="37" t="s">
        <v>190</v>
      </c>
      <c r="B43" s="28"/>
      <c r="C43" s="11">
        <v>0</v>
      </c>
      <c r="D43" s="29"/>
      <c r="E43" s="29"/>
      <c r="F43" s="29"/>
      <c r="G43" s="27"/>
      <c r="H43" s="16"/>
    </row>
    <row r="44" spans="1:8" s="15" customFormat="1" ht="14.25" x14ac:dyDescent="0.2">
      <c r="A44" s="38"/>
      <c r="B44" s="28"/>
      <c r="C44" s="32"/>
      <c r="D44" s="29"/>
      <c r="E44" s="29"/>
      <c r="F44" s="29"/>
      <c r="G44" s="27"/>
    </row>
    <row r="45" spans="1:8" s="15" customFormat="1" x14ac:dyDescent="0.25">
      <c r="A45" s="37" t="s">
        <v>192</v>
      </c>
      <c r="B45" s="28"/>
      <c r="C45" s="202">
        <v>0</v>
      </c>
      <c r="D45" s="29"/>
      <c r="E45" s="29"/>
      <c r="F45" s="29"/>
      <c r="G45" s="27"/>
      <c r="H45" s="16"/>
    </row>
    <row r="46" spans="1:8" s="15" customFormat="1" ht="14.25" x14ac:dyDescent="0.2">
      <c r="A46" s="38"/>
      <c r="B46" s="28"/>
      <c r="C46" s="32"/>
      <c r="D46" s="29"/>
      <c r="E46" s="29"/>
      <c r="F46" s="29"/>
      <c r="G46" s="27"/>
    </row>
    <row r="47" spans="1:8" s="15" customFormat="1" ht="14.25" x14ac:dyDescent="0.2">
      <c r="A47" s="37" t="s">
        <v>191</v>
      </c>
      <c r="B47" s="28"/>
      <c r="C47" s="11">
        <v>0</v>
      </c>
      <c r="D47" s="29"/>
      <c r="E47" s="29"/>
      <c r="F47" s="29"/>
      <c r="G47" s="27"/>
    </row>
    <row r="48" spans="1:8" s="15" customFormat="1" ht="14.25" x14ac:dyDescent="0.2">
      <c r="A48" s="40"/>
      <c r="B48" s="28"/>
      <c r="C48" s="31"/>
      <c r="D48" s="29"/>
      <c r="E48" s="29"/>
      <c r="F48" s="29"/>
      <c r="G48" s="27"/>
    </row>
    <row r="49" spans="1:7" s="15" customFormat="1" ht="15.75" x14ac:dyDescent="0.2">
      <c r="A49" s="41" t="s">
        <v>83</v>
      </c>
      <c r="B49" s="28"/>
      <c r="C49" s="31"/>
      <c r="D49" s="29"/>
      <c r="E49" s="29"/>
      <c r="F49" s="29"/>
      <c r="G49" s="27"/>
    </row>
    <row r="50" spans="1:7" s="15" customFormat="1" ht="14.25" x14ac:dyDescent="0.2">
      <c r="A50" s="40"/>
      <c r="B50" s="28"/>
      <c r="C50" s="31"/>
      <c r="D50" s="29"/>
      <c r="E50" s="29"/>
      <c r="F50" s="29"/>
      <c r="G50" s="27"/>
    </row>
    <row r="51" spans="1:7" s="15" customFormat="1" ht="14.25" x14ac:dyDescent="0.2">
      <c r="A51" s="37" t="s">
        <v>194</v>
      </c>
      <c r="B51" s="28"/>
      <c r="C51" s="11">
        <f>SUM(C43,C45,C47)</f>
        <v>0</v>
      </c>
      <c r="D51" s="29"/>
      <c r="E51" s="29"/>
      <c r="F51" s="29"/>
      <c r="G51" s="27"/>
    </row>
    <row r="52" spans="1:7" s="15" customFormat="1" ht="14.25" x14ac:dyDescent="0.2">
      <c r="A52" s="40"/>
      <c r="B52" s="28"/>
      <c r="C52" s="31"/>
      <c r="D52" s="29"/>
      <c r="E52" s="29"/>
      <c r="F52" s="29"/>
      <c r="G52" s="27"/>
    </row>
    <row r="53" spans="1:7" s="15" customFormat="1" ht="15.75" x14ac:dyDescent="0.2">
      <c r="A53" s="41" t="s">
        <v>82</v>
      </c>
      <c r="B53" s="28"/>
      <c r="C53" s="31"/>
      <c r="D53" s="29"/>
      <c r="E53" s="29"/>
      <c r="F53" s="29"/>
      <c r="G53" s="27"/>
    </row>
    <row r="54" spans="1:7" s="15" customFormat="1" ht="14.25" x14ac:dyDescent="0.2">
      <c r="A54" s="40"/>
      <c r="B54" s="28"/>
      <c r="C54" s="31"/>
      <c r="D54" s="29"/>
      <c r="E54" s="29"/>
      <c r="F54" s="29"/>
      <c r="G54" s="27"/>
    </row>
    <row r="55" spans="1:7" s="15" customFormat="1" ht="14.25" x14ac:dyDescent="0.2">
      <c r="A55" s="37" t="s">
        <v>81</v>
      </c>
      <c r="B55" s="28"/>
      <c r="C55" s="11">
        <f>C39+C51</f>
        <v>0</v>
      </c>
      <c r="D55" s="29"/>
      <c r="E55" s="29"/>
      <c r="F55" s="29"/>
      <c r="G55" s="27"/>
    </row>
    <row r="56" spans="1:7" s="15" customFormat="1" ht="12.75" x14ac:dyDescent="0.2">
      <c r="A56" s="42"/>
      <c r="B56" s="29"/>
      <c r="C56" s="29"/>
      <c r="D56" s="29"/>
      <c r="E56" s="29"/>
      <c r="F56" s="29"/>
      <c r="G56" s="30"/>
    </row>
    <row r="57" spans="1:7" s="15" customFormat="1" ht="16.5" x14ac:dyDescent="0.2">
      <c r="A57" s="313" t="s">
        <v>80</v>
      </c>
      <c r="B57" s="314"/>
      <c r="C57" s="314"/>
      <c r="D57" s="314"/>
      <c r="E57" s="314"/>
      <c r="F57" s="314"/>
      <c r="G57" s="287"/>
    </row>
    <row r="58" spans="1:7" s="15" customFormat="1" ht="12.75" x14ac:dyDescent="0.2">
      <c r="A58" s="42"/>
      <c r="B58" s="29"/>
      <c r="C58" s="29"/>
      <c r="D58" s="29"/>
      <c r="E58" s="29"/>
      <c r="F58" s="29"/>
      <c r="G58" s="27"/>
    </row>
    <row r="59" spans="1:7" s="15" customFormat="1" ht="15.75" x14ac:dyDescent="0.2">
      <c r="A59" s="43" t="s">
        <v>195</v>
      </c>
      <c r="B59" s="44"/>
      <c r="C59" s="243" t="s">
        <v>215</v>
      </c>
      <c r="D59" s="244"/>
      <c r="E59" s="245"/>
      <c r="F59" s="44"/>
      <c r="G59" s="59"/>
    </row>
    <row r="60" spans="1:7" s="192" customFormat="1" ht="15.75" x14ac:dyDescent="0.2">
      <c r="A60" s="190"/>
      <c r="B60" s="191"/>
      <c r="C60" s="246" t="s">
        <v>56</v>
      </c>
      <c r="D60" s="247"/>
      <c r="E60" s="248"/>
      <c r="F60" s="235"/>
      <c r="G60" s="236"/>
    </row>
    <row r="61" spans="1:7" s="192" customFormat="1" ht="28.5" x14ac:dyDescent="0.2">
      <c r="A61" s="190"/>
      <c r="B61" s="191"/>
      <c r="C61" s="297" t="s">
        <v>55</v>
      </c>
      <c r="D61" s="298"/>
      <c r="E61" s="193" t="s">
        <v>54</v>
      </c>
      <c r="F61" s="299"/>
      <c r="G61" s="300"/>
    </row>
    <row r="62" spans="1:7" s="192" customFormat="1" ht="15.75" x14ac:dyDescent="0.2">
      <c r="A62" s="190"/>
      <c r="B62" s="191"/>
      <c r="C62" s="194"/>
      <c r="D62" s="194"/>
      <c r="E62" s="194"/>
      <c r="F62" s="241"/>
      <c r="G62" s="242"/>
    </row>
    <row r="63" spans="1:7" s="192" customFormat="1" ht="15.75" x14ac:dyDescent="0.2">
      <c r="A63" s="231" t="s">
        <v>196</v>
      </c>
      <c r="B63" s="191"/>
      <c r="C63" s="301">
        <v>0</v>
      </c>
      <c r="D63" s="302"/>
      <c r="E63" s="18">
        <v>0</v>
      </c>
      <c r="F63" s="269"/>
      <c r="G63" s="279"/>
    </row>
    <row r="64" spans="1:7" s="15" customFormat="1" ht="15.75" x14ac:dyDescent="0.2">
      <c r="A64" s="232"/>
      <c r="B64" s="44"/>
      <c r="C64" s="29"/>
      <c r="D64" s="29"/>
      <c r="E64" s="29"/>
      <c r="F64" s="29"/>
      <c r="G64" s="27"/>
    </row>
    <row r="65" spans="1:9" s="15" customFormat="1" ht="15.75" x14ac:dyDescent="0.2">
      <c r="A65" s="55" t="s">
        <v>197</v>
      </c>
      <c r="B65" s="44"/>
      <c r="C65" s="271">
        <v>0</v>
      </c>
      <c r="D65" s="272"/>
      <c r="E65" s="18">
        <v>0</v>
      </c>
      <c r="F65" s="269"/>
      <c r="G65" s="279"/>
    </row>
    <row r="66" spans="1:9" s="15" customFormat="1" ht="15.75" x14ac:dyDescent="0.2">
      <c r="A66" s="232"/>
      <c r="B66" s="44"/>
      <c r="C66" s="29"/>
      <c r="D66" s="29"/>
      <c r="E66" s="29"/>
      <c r="F66" s="29"/>
      <c r="G66" s="27"/>
      <c r="I66" s="19"/>
    </row>
    <row r="67" spans="1:9" s="15" customFormat="1" ht="15.75" x14ac:dyDescent="0.2">
      <c r="A67" s="55" t="s">
        <v>198</v>
      </c>
      <c r="B67" s="44"/>
      <c r="C67" s="29"/>
      <c r="D67" s="29"/>
      <c r="E67" s="29"/>
      <c r="F67" s="29"/>
      <c r="G67" s="27"/>
    </row>
    <row r="68" spans="1:9" s="15" customFormat="1" ht="15.75" x14ac:dyDescent="0.2">
      <c r="A68" s="57" t="s">
        <v>199</v>
      </c>
      <c r="B68" s="44"/>
      <c r="C68" s="271">
        <v>0</v>
      </c>
      <c r="D68" s="271"/>
      <c r="E68" s="18">
        <v>0</v>
      </c>
      <c r="F68" s="269"/>
      <c r="G68" s="279"/>
    </row>
    <row r="69" spans="1:9" s="15" customFormat="1" ht="15.75" x14ac:dyDescent="0.2">
      <c r="A69" s="57" t="s">
        <v>200</v>
      </c>
      <c r="B69" s="44"/>
      <c r="C69" s="271">
        <v>0</v>
      </c>
      <c r="D69" s="271"/>
      <c r="E69" s="18">
        <v>0</v>
      </c>
      <c r="F69" s="269"/>
      <c r="G69" s="279"/>
    </row>
    <row r="70" spans="1:9" s="15" customFormat="1" ht="15.75" x14ac:dyDescent="0.2">
      <c r="A70" s="57" t="s">
        <v>201</v>
      </c>
      <c r="B70" s="44"/>
      <c r="C70" s="271">
        <v>0</v>
      </c>
      <c r="D70" s="271"/>
      <c r="E70" s="18">
        <v>0</v>
      </c>
      <c r="F70" s="269"/>
      <c r="G70" s="279"/>
    </row>
    <row r="71" spans="1:9" s="15" customFormat="1" ht="15.75" x14ac:dyDescent="0.2">
      <c r="A71" s="58" t="s">
        <v>202</v>
      </c>
      <c r="B71" s="44"/>
      <c r="C71" s="282">
        <f>C72+C73+C74</f>
        <v>0</v>
      </c>
      <c r="D71" s="282"/>
      <c r="E71" s="29"/>
      <c r="F71" s="29"/>
      <c r="G71" s="27"/>
    </row>
    <row r="72" spans="1:9" s="15" customFormat="1" ht="15.75" x14ac:dyDescent="0.2">
      <c r="A72" s="20" t="s">
        <v>203</v>
      </c>
      <c r="B72" s="44"/>
      <c r="C72" s="271">
        <v>0</v>
      </c>
      <c r="D72" s="271"/>
      <c r="E72" s="18">
        <v>0</v>
      </c>
      <c r="F72" s="269"/>
      <c r="G72" s="279"/>
    </row>
    <row r="73" spans="1:9" s="15" customFormat="1" ht="15.75" x14ac:dyDescent="0.2">
      <c r="A73" s="20" t="s">
        <v>204</v>
      </c>
      <c r="B73" s="44"/>
      <c r="C73" s="271">
        <v>0</v>
      </c>
      <c r="D73" s="271"/>
      <c r="E73" s="18">
        <v>0</v>
      </c>
      <c r="F73" s="269"/>
      <c r="G73" s="279"/>
    </row>
    <row r="74" spans="1:9" s="15" customFormat="1" ht="15.75" x14ac:dyDescent="0.2">
      <c r="A74" s="20" t="s">
        <v>205</v>
      </c>
      <c r="B74" s="44"/>
      <c r="C74" s="271">
        <v>0</v>
      </c>
      <c r="D74" s="271"/>
      <c r="E74" s="18">
        <v>0</v>
      </c>
      <c r="F74" s="269"/>
      <c r="G74" s="279"/>
    </row>
    <row r="75" spans="1:9" s="15" customFormat="1" ht="15.75" x14ac:dyDescent="0.2">
      <c r="A75" s="233"/>
      <c r="B75" s="44"/>
      <c r="C75" s="44"/>
      <c r="D75" s="44"/>
      <c r="E75" s="44"/>
      <c r="F75" s="44"/>
      <c r="G75" s="59"/>
    </row>
    <row r="76" spans="1:9" s="15" customFormat="1" ht="15.75" x14ac:dyDescent="0.2">
      <c r="A76" s="37" t="s">
        <v>206</v>
      </c>
      <c r="B76" s="44"/>
      <c r="C76" s="283">
        <v>0</v>
      </c>
      <c r="D76" s="272"/>
      <c r="E76" s="29"/>
      <c r="F76" s="269"/>
      <c r="G76" s="279"/>
    </row>
    <row r="77" spans="1:9" s="15" customFormat="1" ht="15.75" x14ac:dyDescent="0.2">
      <c r="A77" s="45"/>
      <c r="B77" s="44"/>
      <c r="C77" s="44"/>
      <c r="D77" s="44"/>
      <c r="E77" s="44"/>
      <c r="F77" s="44"/>
      <c r="G77" s="59"/>
    </row>
    <row r="78" spans="1:9" s="15" customFormat="1" ht="15.75" x14ac:dyDescent="0.2">
      <c r="A78" s="60"/>
      <c r="B78" s="44"/>
      <c r="C78" s="29"/>
      <c r="D78" s="29"/>
      <c r="E78" s="29"/>
      <c r="F78" s="29"/>
      <c r="G78" s="27"/>
    </row>
    <row r="79" spans="1:9" s="15" customFormat="1" ht="15.75" x14ac:dyDescent="0.2">
      <c r="A79" s="41" t="str">
        <f>"B. Other Permitted Uses of LIHEAP Funds (Items "&amp;LEFT(A81,FIND(".",A81)-1)&amp;"-"&amp;LEFT(A95,FIND(".",A95)-1)&amp;")"</f>
        <v>B. Other Permitted Uses of LIHEAP Funds (Items 6-13)</v>
      </c>
      <c r="B79" s="44"/>
      <c r="C79" s="29"/>
      <c r="D79" s="29"/>
      <c r="E79" s="29"/>
      <c r="F79" s="29"/>
      <c r="G79" s="27"/>
    </row>
    <row r="80" spans="1:9" s="15" customFormat="1" ht="15.75" x14ac:dyDescent="0.2">
      <c r="A80" s="60"/>
      <c r="B80" s="44"/>
      <c r="C80" s="29"/>
      <c r="D80" s="29"/>
      <c r="E80" s="29"/>
      <c r="F80" s="29"/>
      <c r="G80" s="27"/>
    </row>
    <row r="81" spans="1:7" s="15" customFormat="1" ht="15.75" x14ac:dyDescent="0.2">
      <c r="A81" s="55" t="s">
        <v>207</v>
      </c>
      <c r="B81" s="44"/>
      <c r="C81" s="271">
        <v>0</v>
      </c>
      <c r="D81" s="272"/>
      <c r="E81" s="29"/>
      <c r="F81" s="29"/>
      <c r="G81" s="27"/>
    </row>
    <row r="82" spans="1:7" s="15" customFormat="1" ht="15.75" x14ac:dyDescent="0.2">
      <c r="A82" s="61"/>
      <c r="B82" s="44"/>
      <c r="C82" s="29"/>
      <c r="D82" s="29"/>
      <c r="E82" s="29"/>
      <c r="F82" s="29"/>
      <c r="G82" s="27"/>
    </row>
    <row r="83" spans="1:7" s="15" customFormat="1" ht="15.75" x14ac:dyDescent="0.2">
      <c r="A83" s="55" t="s">
        <v>208</v>
      </c>
      <c r="B83" s="44"/>
      <c r="C83" s="271">
        <v>0</v>
      </c>
      <c r="D83" s="272"/>
      <c r="E83" s="29"/>
      <c r="F83" s="29"/>
      <c r="G83" s="27"/>
    </row>
    <row r="84" spans="1:7" s="15" customFormat="1" ht="15.75" x14ac:dyDescent="0.2">
      <c r="A84" s="62"/>
      <c r="B84" s="44"/>
      <c r="C84" s="29"/>
      <c r="D84" s="29"/>
      <c r="E84" s="29"/>
      <c r="F84" s="29"/>
      <c r="G84" s="27"/>
    </row>
    <row r="85" spans="1:7" s="15" customFormat="1" ht="15.75" x14ac:dyDescent="0.2">
      <c r="A85" s="55" t="s">
        <v>79</v>
      </c>
      <c r="B85" s="44"/>
      <c r="C85" s="280">
        <v>0</v>
      </c>
      <c r="D85" s="281"/>
      <c r="E85" s="29"/>
      <c r="F85" s="29"/>
      <c r="G85" s="27"/>
    </row>
    <row r="86" spans="1:7" s="15" customFormat="1" ht="15.75" x14ac:dyDescent="0.2">
      <c r="A86" s="56"/>
      <c r="B86" s="44"/>
      <c r="C86" s="29"/>
      <c r="D86" s="29"/>
      <c r="E86" s="29"/>
      <c r="F86" s="29"/>
      <c r="G86" s="27"/>
    </row>
    <row r="87" spans="1:7" s="15" customFormat="1" ht="15.75" x14ac:dyDescent="0.2">
      <c r="A87" s="55" t="s">
        <v>78</v>
      </c>
      <c r="B87" s="44"/>
      <c r="C87" s="280">
        <v>0</v>
      </c>
      <c r="D87" s="281"/>
      <c r="E87" s="29"/>
      <c r="F87" s="29"/>
      <c r="G87" s="27"/>
    </row>
    <row r="88" spans="1:7" s="15" customFormat="1" ht="15.75" x14ac:dyDescent="0.2">
      <c r="A88" s="56"/>
      <c r="B88" s="44"/>
      <c r="C88" s="29"/>
      <c r="D88" s="29"/>
      <c r="E88" s="29"/>
      <c r="F88" s="29"/>
      <c r="G88" s="27"/>
    </row>
    <row r="89" spans="1:7" s="15" customFormat="1" ht="15.75" x14ac:dyDescent="0.2">
      <c r="A89" s="55" t="s">
        <v>209</v>
      </c>
      <c r="B89" s="44"/>
      <c r="C89" s="271">
        <v>0</v>
      </c>
      <c r="D89" s="272"/>
      <c r="E89" s="29"/>
      <c r="F89" s="29"/>
      <c r="G89" s="27"/>
    </row>
    <row r="90" spans="1:7" s="15" customFormat="1" ht="15.75" x14ac:dyDescent="0.2">
      <c r="A90" s="56"/>
      <c r="B90" s="44"/>
      <c r="C90" s="29"/>
      <c r="D90" s="29"/>
      <c r="E90" s="29"/>
      <c r="F90" s="29"/>
      <c r="G90" s="27"/>
    </row>
    <row r="91" spans="1:7" s="15" customFormat="1" ht="16.5" thickBot="1" x14ac:dyDescent="0.25">
      <c r="A91" s="55" t="s">
        <v>210</v>
      </c>
      <c r="B91" s="63"/>
      <c r="C91" s="271">
        <v>0</v>
      </c>
      <c r="D91" s="272"/>
      <c r="E91" s="29"/>
      <c r="F91" s="29"/>
      <c r="G91" s="27"/>
    </row>
    <row r="92" spans="1:7" s="15" customFormat="1" ht="16.5" thickTop="1" x14ac:dyDescent="0.2">
      <c r="A92" s="56"/>
      <c r="B92" s="44"/>
      <c r="C92" s="29"/>
      <c r="D92" s="29"/>
      <c r="E92" s="29"/>
      <c r="F92" s="29"/>
      <c r="G92" s="27"/>
    </row>
    <row r="93" spans="1:7" s="15" customFormat="1" ht="15.75" x14ac:dyDescent="0.2">
      <c r="A93" s="55" t="s">
        <v>77</v>
      </c>
      <c r="B93" s="44"/>
      <c r="C93" s="280">
        <v>0</v>
      </c>
      <c r="D93" s="281"/>
      <c r="E93" s="29"/>
      <c r="F93" s="29"/>
      <c r="G93" s="27"/>
    </row>
    <row r="94" spans="1:7" s="15" customFormat="1" ht="15.75" x14ac:dyDescent="0.2">
      <c r="A94" s="56"/>
      <c r="B94" s="44"/>
      <c r="C94" s="29"/>
      <c r="D94" s="29"/>
      <c r="E94" s="29"/>
      <c r="F94" s="29"/>
      <c r="G94" s="27"/>
    </row>
    <row r="95" spans="1:7" s="15" customFormat="1" ht="16.5" thickBot="1" x14ac:dyDescent="0.25">
      <c r="A95" s="55" t="s">
        <v>211</v>
      </c>
      <c r="B95" s="63"/>
      <c r="C95" s="271">
        <v>0</v>
      </c>
      <c r="D95" s="272"/>
      <c r="E95" s="29"/>
      <c r="F95" s="29"/>
      <c r="G95" s="27"/>
    </row>
    <row r="96" spans="1:7" s="15" customFormat="1" ht="16.5" thickTop="1" x14ac:dyDescent="0.2">
      <c r="A96" s="45"/>
      <c r="B96" s="44"/>
      <c r="C96" s="29"/>
      <c r="D96" s="29"/>
      <c r="E96" s="29"/>
      <c r="F96" s="29"/>
      <c r="G96" s="27"/>
    </row>
    <row r="97" spans="1:7" s="15" customFormat="1" ht="15.75" x14ac:dyDescent="0.2">
      <c r="A97" s="43" t="s">
        <v>212</v>
      </c>
      <c r="B97" s="44"/>
      <c r="C97" s="29"/>
      <c r="D97" s="29"/>
      <c r="E97" s="29"/>
      <c r="F97" s="29"/>
      <c r="G97" s="27"/>
    </row>
    <row r="98" spans="1:7" s="15" customFormat="1" ht="15.75" x14ac:dyDescent="0.2">
      <c r="A98" s="45"/>
      <c r="B98" s="44"/>
      <c r="C98" s="29"/>
      <c r="D98" s="29"/>
      <c r="E98" s="29"/>
      <c r="F98" s="29"/>
      <c r="G98" s="27"/>
    </row>
    <row r="99" spans="1:7" s="15" customFormat="1" ht="15.75" x14ac:dyDescent="0.2">
      <c r="A99" s="55" t="str">
        <f>"14. Sum of Items 1-"&amp;LEFT(A76,FIND(".",A76)-1)&amp;" and "&amp;LEFT(A81,FIND(".",A81)-1)&amp;"-"&amp;LEFT(A95,FIND(".",A95)-1)&amp;". This should equal the sum in Section III. Column C, Item 10."</f>
        <v>14. Sum of Items 1-4 and 6-13. This should equal the sum in Section III. Column C, Item 10.</v>
      </c>
      <c r="B99" s="44"/>
      <c r="C99" s="280">
        <f>SUM(C63,C65,C68,C69,C70,C71,C76,C81,C83,C85,C87,C89,C91,C93,C95)</f>
        <v>0</v>
      </c>
      <c r="D99" s="281"/>
      <c r="E99" s="29"/>
      <c r="F99" s="29"/>
      <c r="G99" s="27"/>
    </row>
    <row r="100" spans="1:7" s="15" customFormat="1" ht="15.75" x14ac:dyDescent="0.2">
      <c r="A100" s="56"/>
      <c r="B100" s="44"/>
      <c r="C100" s="44"/>
      <c r="D100" s="44"/>
      <c r="E100" s="44"/>
      <c r="F100" s="44"/>
      <c r="G100" s="59"/>
    </row>
    <row r="101" spans="1:7" s="15" customFormat="1" ht="15.75" x14ac:dyDescent="0.2">
      <c r="A101" s="55" t="s">
        <v>213</v>
      </c>
      <c r="B101" s="44"/>
      <c r="C101" s="284" t="s">
        <v>50</v>
      </c>
      <c r="D101" s="284"/>
      <c r="E101" s="29"/>
      <c r="F101" s="29"/>
      <c r="G101" s="27"/>
    </row>
    <row r="102" spans="1:7" s="15" customFormat="1" ht="15.75" x14ac:dyDescent="0.2">
      <c r="A102" s="56"/>
      <c r="B102" s="44"/>
      <c r="C102" s="29"/>
      <c r="D102" s="29"/>
      <c r="E102" s="29"/>
      <c r="F102" s="29"/>
      <c r="G102" s="27"/>
    </row>
    <row r="103" spans="1:7" s="15" customFormat="1" ht="15.75" x14ac:dyDescent="0.2">
      <c r="A103" s="55" t="s">
        <v>214</v>
      </c>
      <c r="B103" s="44"/>
      <c r="C103" s="284" t="s">
        <v>50</v>
      </c>
      <c r="D103" s="284"/>
      <c r="E103" s="29"/>
      <c r="F103" s="29"/>
      <c r="G103" s="27"/>
    </row>
    <row r="104" spans="1:7" s="15" customFormat="1" ht="13.5" thickBot="1" x14ac:dyDescent="0.25">
      <c r="A104" s="64"/>
      <c r="B104" s="65"/>
      <c r="C104" s="65"/>
      <c r="D104" s="65"/>
      <c r="E104" s="65"/>
      <c r="F104" s="65"/>
      <c r="G104" s="66"/>
    </row>
    <row r="105" spans="1:7" s="15" customFormat="1" ht="13.5" thickTop="1" x14ac:dyDescent="0.2">
      <c r="A105" s="204"/>
      <c r="B105" s="205"/>
      <c r="C105" s="205"/>
      <c r="D105" s="206"/>
      <c r="E105" s="206"/>
      <c r="F105" s="206"/>
      <c r="G105" s="207"/>
    </row>
    <row r="106" spans="1:7" s="15" customFormat="1" ht="15.75" x14ac:dyDescent="0.2">
      <c r="A106" s="208" t="str">
        <f>"D. Type of LIHEAP Assistance--CARES Act Funds (Items "&amp;LEFT(A110,2)&amp;"-"&amp;LEFT(A123,2)&amp;")"</f>
        <v>D. Type of LIHEAP Assistance--CARES Act Funds (Items 15-18)</v>
      </c>
      <c r="B106" s="209"/>
      <c r="C106" s="249" t="s">
        <v>215</v>
      </c>
      <c r="D106" s="250"/>
      <c r="E106" s="251"/>
      <c r="F106" s="211"/>
      <c r="G106" s="211"/>
    </row>
    <row r="107" spans="1:7" s="15" customFormat="1" ht="15.75" x14ac:dyDescent="0.2">
      <c r="A107" s="210"/>
      <c r="B107" s="209"/>
      <c r="C107" s="252" t="s">
        <v>56</v>
      </c>
      <c r="D107" s="253"/>
      <c r="E107" s="254"/>
      <c r="F107" s="211"/>
      <c r="G107" s="211"/>
    </row>
    <row r="108" spans="1:7" s="15" customFormat="1" ht="28.5" x14ac:dyDescent="0.2">
      <c r="A108" s="210"/>
      <c r="B108" s="211"/>
      <c r="C108" s="262" t="s">
        <v>55</v>
      </c>
      <c r="D108" s="262"/>
      <c r="E108" s="212" t="s">
        <v>54</v>
      </c>
      <c r="F108" s="263"/>
      <c r="G108" s="264"/>
    </row>
    <row r="109" spans="1:7" s="15" customFormat="1" ht="15.75" x14ac:dyDescent="0.2">
      <c r="A109" s="210"/>
      <c r="B109" s="211"/>
      <c r="C109" s="206"/>
      <c r="D109" s="206"/>
      <c r="E109" s="206"/>
      <c r="F109" s="206"/>
      <c r="G109" s="207"/>
    </row>
    <row r="110" spans="1:7" s="15" customFormat="1" ht="15.75" x14ac:dyDescent="0.2">
      <c r="A110" s="213" t="s">
        <v>76</v>
      </c>
      <c r="B110" s="211"/>
      <c r="C110" s="265">
        <v>0</v>
      </c>
      <c r="D110" s="266"/>
      <c r="E110" s="214">
        <v>0</v>
      </c>
      <c r="F110" s="267"/>
      <c r="G110" s="268"/>
    </row>
    <row r="111" spans="1:7" s="15" customFormat="1" ht="15.75" x14ac:dyDescent="0.2">
      <c r="A111" s="215"/>
      <c r="B111" s="211"/>
      <c r="C111" s="206"/>
      <c r="D111" s="206"/>
      <c r="E111" s="206"/>
      <c r="F111" s="206"/>
      <c r="G111" s="207"/>
    </row>
    <row r="112" spans="1:7" s="15" customFormat="1" ht="15.75" x14ac:dyDescent="0.2">
      <c r="A112" s="213" t="s">
        <v>75</v>
      </c>
      <c r="B112" s="211"/>
      <c r="C112" s="265">
        <v>0</v>
      </c>
      <c r="D112" s="266"/>
      <c r="E112" s="214">
        <v>0</v>
      </c>
      <c r="F112" s="267"/>
      <c r="G112" s="268"/>
    </row>
    <row r="113" spans="1:7" s="15" customFormat="1" ht="15.75" x14ac:dyDescent="0.2">
      <c r="A113" s="215"/>
      <c r="B113" s="211"/>
      <c r="C113" s="206"/>
      <c r="D113" s="206"/>
      <c r="E113" s="206"/>
      <c r="F113" s="206"/>
      <c r="G113" s="207"/>
    </row>
    <row r="114" spans="1:7" s="15" customFormat="1" ht="15.75" x14ac:dyDescent="0.2">
      <c r="A114" s="213" t="s">
        <v>74</v>
      </c>
      <c r="B114" s="211"/>
      <c r="C114" s="206"/>
      <c r="D114" s="206"/>
      <c r="E114" s="206"/>
      <c r="F114" s="206"/>
      <c r="G114" s="207"/>
    </row>
    <row r="115" spans="1:7" s="15" customFormat="1" ht="15.75" x14ac:dyDescent="0.2">
      <c r="A115" s="216" t="s">
        <v>73</v>
      </c>
      <c r="B115" s="211"/>
      <c r="C115" s="265">
        <v>0</v>
      </c>
      <c r="D115" s="265"/>
      <c r="E115" s="214">
        <v>0</v>
      </c>
      <c r="F115" s="267"/>
      <c r="G115" s="277"/>
    </row>
    <row r="116" spans="1:7" s="15" customFormat="1" ht="15.75" x14ac:dyDescent="0.2">
      <c r="A116" s="216" t="s">
        <v>72</v>
      </c>
      <c r="B116" s="211"/>
      <c r="C116" s="265">
        <v>0</v>
      </c>
      <c r="D116" s="265"/>
      <c r="E116" s="214">
        <v>0</v>
      </c>
      <c r="F116" s="267"/>
      <c r="G116" s="277"/>
    </row>
    <row r="117" spans="1:7" s="15" customFormat="1" ht="15.75" x14ac:dyDescent="0.2">
      <c r="A117" s="216" t="s">
        <v>71</v>
      </c>
      <c r="B117" s="211"/>
      <c r="C117" s="265">
        <v>0</v>
      </c>
      <c r="D117" s="265"/>
      <c r="E117" s="214">
        <v>0</v>
      </c>
      <c r="F117" s="267"/>
      <c r="G117" s="277"/>
    </row>
    <row r="118" spans="1:7" s="15" customFormat="1" ht="15.75" x14ac:dyDescent="0.2">
      <c r="A118" s="217" t="s">
        <v>70</v>
      </c>
      <c r="B118" s="211"/>
      <c r="C118" s="278">
        <f>C119+C120+C121</f>
        <v>0</v>
      </c>
      <c r="D118" s="278"/>
      <c r="E118" s="206"/>
      <c r="F118" s="206"/>
      <c r="G118" s="207"/>
    </row>
    <row r="119" spans="1:7" s="15" customFormat="1" ht="15.75" x14ac:dyDescent="0.2">
      <c r="A119" s="218" t="s">
        <v>69</v>
      </c>
      <c r="B119" s="211"/>
      <c r="C119" s="265">
        <v>0</v>
      </c>
      <c r="D119" s="265"/>
      <c r="E119" s="214">
        <v>0</v>
      </c>
      <c r="F119" s="267"/>
      <c r="G119" s="277"/>
    </row>
    <row r="120" spans="1:7" s="15" customFormat="1" ht="15.75" x14ac:dyDescent="0.2">
      <c r="A120" s="219" t="s">
        <v>68</v>
      </c>
      <c r="B120" s="211"/>
      <c r="C120" s="265">
        <v>0</v>
      </c>
      <c r="D120" s="265"/>
      <c r="E120" s="214">
        <v>0</v>
      </c>
      <c r="F120" s="267"/>
      <c r="G120" s="277"/>
    </row>
    <row r="121" spans="1:7" s="15" customFormat="1" ht="15.75" x14ac:dyDescent="0.2">
      <c r="A121" s="220" t="s">
        <v>67</v>
      </c>
      <c r="B121" s="211"/>
      <c r="C121" s="265">
        <v>0</v>
      </c>
      <c r="D121" s="265"/>
      <c r="E121" s="214">
        <v>0</v>
      </c>
      <c r="F121" s="267"/>
      <c r="G121" s="277"/>
    </row>
    <row r="122" spans="1:7" s="15" customFormat="1" ht="15.75" x14ac:dyDescent="0.2">
      <c r="A122" s="210"/>
      <c r="B122" s="211"/>
      <c r="C122" s="211"/>
      <c r="D122" s="211"/>
      <c r="E122" s="211"/>
      <c r="F122" s="211"/>
      <c r="G122" s="209"/>
    </row>
    <row r="123" spans="1:7" s="15" customFormat="1" ht="15.75" x14ac:dyDescent="0.2">
      <c r="A123" s="221" t="s">
        <v>66</v>
      </c>
      <c r="B123" s="211"/>
      <c r="C123" s="265">
        <v>0</v>
      </c>
      <c r="D123" s="266"/>
      <c r="E123" s="206"/>
      <c r="F123" s="267"/>
      <c r="G123" s="268"/>
    </row>
    <row r="124" spans="1:7" s="15" customFormat="1" ht="15.75" x14ac:dyDescent="0.2">
      <c r="A124" s="210"/>
      <c r="B124" s="211"/>
      <c r="C124" s="211"/>
      <c r="D124" s="211"/>
      <c r="E124" s="211"/>
      <c r="F124" s="211"/>
      <c r="G124" s="209"/>
    </row>
    <row r="125" spans="1:7" s="15" customFormat="1" ht="15.75" x14ac:dyDescent="0.2">
      <c r="A125" s="222"/>
      <c r="B125" s="211"/>
      <c r="C125" s="206"/>
      <c r="D125" s="206"/>
      <c r="E125" s="206"/>
      <c r="F125" s="206"/>
      <c r="G125" s="207"/>
    </row>
    <row r="126" spans="1:7" s="15" customFormat="1" ht="15.75" x14ac:dyDescent="0.2">
      <c r="A126" s="223" t="str">
        <f>"E. Other Permitted Uses of LIHEAP Funds--CARES Act Funds (Items "&amp;LEFT(A128,2)&amp;"-"&amp;LEFT(A136,2)&amp;")"</f>
        <v>E. Other Permitted Uses of LIHEAP Funds--CARES Act Funds (Items 20-24)</v>
      </c>
      <c r="B126" s="211"/>
      <c r="C126" s="206"/>
      <c r="D126" s="206"/>
      <c r="E126" s="206"/>
      <c r="F126" s="206"/>
      <c r="G126" s="207"/>
    </row>
    <row r="127" spans="1:7" s="15" customFormat="1" ht="15.75" x14ac:dyDescent="0.2">
      <c r="A127" s="222"/>
      <c r="B127" s="211"/>
      <c r="C127" s="206"/>
      <c r="D127" s="206"/>
      <c r="E127" s="206"/>
      <c r="F127" s="206"/>
      <c r="G127" s="207"/>
    </row>
    <row r="128" spans="1:7" s="15" customFormat="1" ht="15.75" x14ac:dyDescent="0.2">
      <c r="A128" s="213" t="s">
        <v>65</v>
      </c>
      <c r="B128" s="211"/>
      <c r="C128" s="265">
        <v>0</v>
      </c>
      <c r="D128" s="266"/>
      <c r="E128" s="206"/>
      <c r="F128" s="206"/>
      <c r="G128" s="207"/>
    </row>
    <row r="129" spans="1:7" s="15" customFormat="1" ht="15.75" x14ac:dyDescent="0.2">
      <c r="A129" s="224"/>
      <c r="B129" s="211"/>
      <c r="C129" s="206"/>
      <c r="D129" s="206"/>
      <c r="E129" s="206"/>
      <c r="F129" s="206"/>
      <c r="G129" s="207"/>
    </row>
    <row r="130" spans="1:7" s="15" customFormat="1" ht="15.75" x14ac:dyDescent="0.2">
      <c r="A130" s="213" t="s">
        <v>64</v>
      </c>
      <c r="B130" s="211"/>
      <c r="C130" s="265">
        <v>0</v>
      </c>
      <c r="D130" s="266"/>
      <c r="E130" s="206"/>
      <c r="F130" s="206"/>
      <c r="G130" s="207"/>
    </row>
    <row r="131" spans="1:7" s="15" customFormat="1" ht="15.75" x14ac:dyDescent="0.2">
      <c r="A131" s="225"/>
      <c r="B131" s="211"/>
      <c r="C131" s="206"/>
      <c r="D131" s="206"/>
      <c r="E131" s="206"/>
      <c r="F131" s="206"/>
      <c r="G131" s="207"/>
    </row>
    <row r="132" spans="1:7" s="15" customFormat="1" ht="15.75" x14ac:dyDescent="0.2">
      <c r="A132" s="213" t="s">
        <v>63</v>
      </c>
      <c r="B132" s="211"/>
      <c r="C132" s="265">
        <v>0</v>
      </c>
      <c r="D132" s="266"/>
      <c r="E132" s="206"/>
      <c r="F132" s="206"/>
      <c r="G132" s="207"/>
    </row>
    <row r="133" spans="1:7" s="15" customFormat="1" ht="15.75" x14ac:dyDescent="0.2">
      <c r="A133" s="215"/>
      <c r="B133" s="211"/>
      <c r="C133" s="206"/>
      <c r="D133" s="206"/>
      <c r="E133" s="206"/>
      <c r="F133" s="206"/>
      <c r="G133" s="207"/>
    </row>
    <row r="134" spans="1:7" s="15" customFormat="1" ht="15.75" x14ac:dyDescent="0.2">
      <c r="A134" s="213" t="s">
        <v>62</v>
      </c>
      <c r="B134" s="211"/>
      <c r="C134" s="265">
        <v>0</v>
      </c>
      <c r="D134" s="266"/>
      <c r="E134" s="206"/>
      <c r="F134" s="206"/>
      <c r="G134" s="207"/>
    </row>
    <row r="135" spans="1:7" s="15" customFormat="1" ht="15.75" x14ac:dyDescent="0.2">
      <c r="A135" s="215"/>
      <c r="B135" s="211"/>
      <c r="C135" s="206"/>
      <c r="D135" s="206"/>
      <c r="E135" s="206"/>
      <c r="F135" s="206"/>
      <c r="G135" s="207"/>
    </row>
    <row r="136" spans="1:7" s="15" customFormat="1" ht="15.75" x14ac:dyDescent="0.2">
      <c r="A136" s="213" t="s">
        <v>61</v>
      </c>
      <c r="B136" s="211"/>
      <c r="C136" s="265">
        <v>0</v>
      </c>
      <c r="D136" s="266"/>
      <c r="E136" s="206"/>
      <c r="F136" s="206"/>
      <c r="G136" s="207"/>
    </row>
    <row r="137" spans="1:7" s="15" customFormat="1" ht="15.75" x14ac:dyDescent="0.2">
      <c r="A137" s="210"/>
      <c r="B137" s="211"/>
      <c r="C137" s="206"/>
      <c r="D137" s="206"/>
      <c r="E137" s="206"/>
      <c r="F137" s="206"/>
      <c r="G137" s="207"/>
    </row>
    <row r="138" spans="1:7" s="15" customFormat="1" ht="15.75" x14ac:dyDescent="0.2">
      <c r="A138" s="208" t="s">
        <v>60</v>
      </c>
      <c r="B138" s="211"/>
      <c r="C138" s="206"/>
      <c r="D138" s="206"/>
      <c r="E138" s="206"/>
      <c r="F138" s="206"/>
      <c r="G138" s="207"/>
    </row>
    <row r="139" spans="1:7" s="15" customFormat="1" ht="15.75" x14ac:dyDescent="0.2">
      <c r="A139" s="210"/>
      <c r="B139" s="211"/>
      <c r="C139" s="206"/>
      <c r="D139" s="206"/>
      <c r="E139" s="206"/>
      <c r="F139" s="206"/>
      <c r="G139" s="207"/>
    </row>
    <row r="140" spans="1:7" s="15" customFormat="1" ht="15.75" x14ac:dyDescent="0.2">
      <c r="A140" s="213" t="s">
        <v>59</v>
      </c>
      <c r="B140" s="211"/>
      <c r="C140" s="315">
        <f>SUM(C110,C112,C115,C116,C117,C118,C123,C128,C130,C132,C134,C136)</f>
        <v>0</v>
      </c>
      <c r="D140" s="316"/>
      <c r="E140" s="206"/>
      <c r="F140" s="206"/>
      <c r="G140" s="207"/>
    </row>
    <row r="141" spans="1:7" s="15" customFormat="1" ht="15.75" x14ac:dyDescent="0.2">
      <c r="A141" s="215"/>
      <c r="B141" s="211"/>
      <c r="C141" s="211"/>
      <c r="D141" s="211"/>
      <c r="E141" s="211"/>
      <c r="F141" s="211"/>
      <c r="G141" s="209"/>
    </row>
    <row r="142" spans="1:7" s="15" customFormat="1" ht="15.75" x14ac:dyDescent="0.2">
      <c r="A142" s="213" t="s">
        <v>58</v>
      </c>
      <c r="B142" s="211"/>
      <c r="C142" s="273" t="s">
        <v>50</v>
      </c>
      <c r="D142" s="273"/>
      <c r="E142" s="206"/>
      <c r="F142" s="206"/>
      <c r="G142" s="207"/>
    </row>
    <row r="143" spans="1:7" s="15" customFormat="1" ht="15.75" x14ac:dyDescent="0.2">
      <c r="A143" s="215"/>
      <c r="B143" s="211"/>
      <c r="C143" s="211"/>
      <c r="D143" s="211"/>
      <c r="E143" s="206"/>
      <c r="F143" s="206"/>
      <c r="G143" s="207"/>
    </row>
    <row r="144" spans="1:7" s="15" customFormat="1" ht="16.5" customHeight="1" x14ac:dyDescent="0.2">
      <c r="A144" s="213" t="s">
        <v>57</v>
      </c>
      <c r="B144" s="211"/>
      <c r="C144" s="273" t="s">
        <v>50</v>
      </c>
      <c r="D144" s="273"/>
      <c r="E144" s="206"/>
      <c r="F144" s="206"/>
      <c r="G144" s="207"/>
    </row>
    <row r="145" spans="1:7" s="15" customFormat="1" ht="16.5" thickBot="1" x14ac:dyDescent="0.25">
      <c r="A145" s="210"/>
      <c r="B145" s="211"/>
      <c r="C145" s="206"/>
      <c r="D145" s="206"/>
      <c r="E145" s="206"/>
      <c r="F145" s="206"/>
      <c r="G145" s="207"/>
    </row>
    <row r="146" spans="1:7" ht="15.75" x14ac:dyDescent="0.25">
      <c r="A146" s="226" t="str">
        <f>"G. Type of LIHEAP Assistance--ARPA Funds: (Items "&amp;LEFT(A150,2)&amp;"-"&amp;LEFT(A163,2)&amp;")"</f>
        <v>G. Type of LIHEAP Assistance--ARPA Funds: (Items 26-29)</v>
      </c>
      <c r="B146" s="227"/>
      <c r="C146" s="255" t="s">
        <v>215</v>
      </c>
      <c r="D146" s="256"/>
      <c r="E146" s="257"/>
      <c r="F146" s="237"/>
      <c r="G146" s="238"/>
    </row>
    <row r="147" spans="1:7" x14ac:dyDescent="0.25">
      <c r="A147" s="228"/>
      <c r="B147" s="229"/>
      <c r="C147" s="252" t="s">
        <v>56</v>
      </c>
      <c r="D147" s="253"/>
      <c r="E147" s="254"/>
      <c r="F147" s="230"/>
      <c r="G147" s="229"/>
    </row>
    <row r="148" spans="1:7" ht="27.95" customHeight="1" x14ac:dyDescent="0.25">
      <c r="A148" s="228"/>
      <c r="B148" s="230"/>
      <c r="C148" s="262" t="s">
        <v>55</v>
      </c>
      <c r="D148" s="262"/>
      <c r="E148" s="212" t="s">
        <v>54</v>
      </c>
      <c r="F148" s="263"/>
      <c r="G148" s="264"/>
    </row>
    <row r="149" spans="1:7" x14ac:dyDescent="0.25">
      <c r="A149" s="228"/>
      <c r="B149" s="230"/>
      <c r="C149" s="206"/>
      <c r="D149" s="206"/>
      <c r="E149" s="206"/>
      <c r="F149" s="206"/>
      <c r="G149" s="207"/>
    </row>
    <row r="150" spans="1:7" x14ac:dyDescent="0.2">
      <c r="A150" s="213" t="s">
        <v>143</v>
      </c>
      <c r="B150" s="230"/>
      <c r="C150" s="265">
        <v>0</v>
      </c>
      <c r="D150" s="266"/>
      <c r="E150" s="214">
        <v>0</v>
      </c>
      <c r="F150" s="267"/>
      <c r="G150" s="268"/>
    </row>
    <row r="151" spans="1:7" x14ac:dyDescent="0.25">
      <c r="A151" s="225"/>
      <c r="B151" s="230"/>
      <c r="C151" s="206"/>
      <c r="D151" s="206"/>
      <c r="E151" s="206"/>
      <c r="F151" s="206"/>
      <c r="G151" s="207"/>
    </row>
    <row r="152" spans="1:7" x14ac:dyDescent="0.2">
      <c r="A152" s="213" t="s">
        <v>144</v>
      </c>
      <c r="B152" s="230"/>
      <c r="C152" s="265">
        <v>0</v>
      </c>
      <c r="D152" s="266"/>
      <c r="E152" s="214">
        <v>0</v>
      </c>
      <c r="F152" s="267"/>
      <c r="G152" s="268"/>
    </row>
    <row r="153" spans="1:7" x14ac:dyDescent="0.25">
      <c r="A153" s="225"/>
      <c r="B153" s="230"/>
      <c r="C153" s="206"/>
      <c r="D153" s="206"/>
      <c r="E153" s="206"/>
      <c r="F153" s="206"/>
      <c r="G153" s="207"/>
    </row>
    <row r="154" spans="1:7" x14ac:dyDescent="0.25">
      <c r="A154" s="213" t="s">
        <v>145</v>
      </c>
      <c r="B154" s="230"/>
      <c r="C154" s="206"/>
      <c r="D154" s="206"/>
      <c r="E154" s="206"/>
      <c r="F154" s="206"/>
      <c r="G154" s="207"/>
    </row>
    <row r="155" spans="1:7" x14ac:dyDescent="0.2">
      <c r="A155" s="216" t="s">
        <v>146</v>
      </c>
      <c r="B155" s="230"/>
      <c r="C155" s="265">
        <v>0</v>
      </c>
      <c r="D155" s="265"/>
      <c r="E155" s="214">
        <v>0</v>
      </c>
      <c r="F155" s="267"/>
      <c r="G155" s="277"/>
    </row>
    <row r="156" spans="1:7" x14ac:dyDescent="0.2">
      <c r="A156" s="216" t="s">
        <v>147</v>
      </c>
      <c r="B156" s="230"/>
      <c r="C156" s="265">
        <v>0</v>
      </c>
      <c r="D156" s="265"/>
      <c r="E156" s="214">
        <v>0</v>
      </c>
      <c r="F156" s="267"/>
      <c r="G156" s="277"/>
    </row>
    <row r="157" spans="1:7" x14ac:dyDescent="0.2">
      <c r="A157" s="216" t="s">
        <v>148</v>
      </c>
      <c r="B157" s="230"/>
      <c r="C157" s="265">
        <v>0</v>
      </c>
      <c r="D157" s="265"/>
      <c r="E157" s="214">
        <v>0</v>
      </c>
      <c r="F157" s="267"/>
      <c r="G157" s="277"/>
    </row>
    <row r="158" spans="1:7" x14ac:dyDescent="0.2">
      <c r="A158" s="217" t="s">
        <v>149</v>
      </c>
      <c r="B158" s="230"/>
      <c r="C158" s="278">
        <f>SUM(C159:D161)</f>
        <v>0</v>
      </c>
      <c r="D158" s="278"/>
      <c r="E158" s="234"/>
      <c r="F158" s="206"/>
      <c r="G158" s="207"/>
    </row>
    <row r="159" spans="1:7" x14ac:dyDescent="0.2">
      <c r="A159" s="218" t="s">
        <v>150</v>
      </c>
      <c r="B159" s="230"/>
      <c r="C159" s="265">
        <v>0</v>
      </c>
      <c r="D159" s="265"/>
      <c r="E159" s="214">
        <v>0</v>
      </c>
      <c r="F159" s="267"/>
      <c r="G159" s="277"/>
    </row>
    <row r="160" spans="1:7" x14ac:dyDescent="0.2">
      <c r="A160" s="219" t="s">
        <v>151</v>
      </c>
      <c r="B160" s="230"/>
      <c r="C160" s="265">
        <v>0</v>
      </c>
      <c r="D160" s="265"/>
      <c r="E160" s="214">
        <v>0</v>
      </c>
      <c r="F160" s="267"/>
      <c r="G160" s="277"/>
    </row>
    <row r="161" spans="1:7" x14ac:dyDescent="0.2">
      <c r="A161" s="220" t="s">
        <v>152</v>
      </c>
      <c r="B161" s="230"/>
      <c r="C161" s="265">
        <v>0</v>
      </c>
      <c r="D161" s="265"/>
      <c r="E161" s="214">
        <v>0</v>
      </c>
      <c r="F161" s="267"/>
      <c r="G161" s="277"/>
    </row>
    <row r="162" spans="1:7" x14ac:dyDescent="0.25">
      <c r="A162" s="228"/>
      <c r="B162" s="230"/>
      <c r="C162" s="230"/>
      <c r="D162" s="230"/>
      <c r="E162" s="230"/>
      <c r="F162" s="230"/>
      <c r="G162" s="229"/>
    </row>
    <row r="163" spans="1:7" x14ac:dyDescent="0.2">
      <c r="A163" s="221" t="s">
        <v>153</v>
      </c>
      <c r="B163" s="230"/>
      <c r="C163" s="265">
        <v>0</v>
      </c>
      <c r="D163" s="266"/>
      <c r="E163" s="206"/>
      <c r="F163" s="267"/>
      <c r="G163" s="268"/>
    </row>
    <row r="164" spans="1:7" x14ac:dyDescent="0.25">
      <c r="A164" s="228"/>
      <c r="B164" s="230"/>
      <c r="C164" s="230"/>
      <c r="D164" s="230"/>
      <c r="E164" s="230"/>
      <c r="F164" s="230"/>
      <c r="G164" s="229"/>
    </row>
    <row r="165" spans="1:7" x14ac:dyDescent="0.25">
      <c r="A165" s="222"/>
      <c r="B165" s="230"/>
      <c r="C165" s="206"/>
      <c r="D165" s="206"/>
      <c r="E165" s="206"/>
      <c r="F165" s="206"/>
      <c r="G165" s="207"/>
    </row>
    <row r="166" spans="1:7" ht="15.75" x14ac:dyDescent="0.25">
      <c r="A166" s="223" t="str">
        <f>"H. Other Permitted Uses of LIHEAP Funds--ARPA Funds (Items "&amp;LEFT(A168,2)&amp;"-"&amp;LEFT(A176,2)&amp;")"</f>
        <v>H. Other Permitted Uses of LIHEAP Funds--ARPA Funds (Items 31-35)</v>
      </c>
      <c r="B166" s="230"/>
      <c r="C166" s="206"/>
      <c r="D166" s="206"/>
      <c r="E166" s="206"/>
      <c r="F166" s="206"/>
      <c r="G166" s="207"/>
    </row>
    <row r="167" spans="1:7" x14ac:dyDescent="0.25">
      <c r="A167" s="222"/>
      <c r="B167" s="230"/>
      <c r="C167" s="206"/>
      <c r="D167" s="206"/>
      <c r="E167" s="206"/>
      <c r="F167" s="206"/>
      <c r="G167" s="207"/>
    </row>
    <row r="168" spans="1:7" x14ac:dyDescent="0.2">
      <c r="A168" s="213" t="s">
        <v>154</v>
      </c>
      <c r="B168" s="230"/>
      <c r="C168" s="265">
        <v>0</v>
      </c>
      <c r="D168" s="266"/>
      <c r="E168" s="206"/>
      <c r="F168" s="206"/>
      <c r="G168" s="207"/>
    </row>
    <row r="169" spans="1:7" x14ac:dyDescent="0.25">
      <c r="A169" s="224"/>
      <c r="B169" s="230"/>
      <c r="C169" s="206"/>
      <c r="D169" s="206"/>
      <c r="E169" s="206"/>
      <c r="F169" s="206"/>
      <c r="G169" s="207"/>
    </row>
    <row r="170" spans="1:7" x14ac:dyDescent="0.2">
      <c r="A170" s="213" t="s">
        <v>188</v>
      </c>
      <c r="B170" s="230"/>
      <c r="C170" s="265">
        <v>0</v>
      </c>
      <c r="D170" s="266"/>
      <c r="E170" s="206"/>
      <c r="F170" s="206"/>
      <c r="G170" s="207"/>
    </row>
    <row r="171" spans="1:7" x14ac:dyDescent="0.25">
      <c r="A171" s="225"/>
      <c r="B171" s="230"/>
      <c r="C171" s="206"/>
      <c r="D171" s="206"/>
      <c r="E171" s="206"/>
      <c r="F171" s="206"/>
      <c r="G171" s="207"/>
    </row>
    <row r="172" spans="1:7" x14ac:dyDescent="0.2">
      <c r="A172" s="213" t="s">
        <v>155</v>
      </c>
      <c r="B172" s="230"/>
      <c r="C172" s="265">
        <v>0</v>
      </c>
      <c r="D172" s="266"/>
      <c r="E172" s="206"/>
      <c r="F172" s="206"/>
      <c r="G172" s="207"/>
    </row>
    <row r="173" spans="1:7" x14ac:dyDescent="0.25">
      <c r="A173" s="225"/>
      <c r="B173" s="230"/>
      <c r="C173" s="206"/>
      <c r="D173" s="206"/>
      <c r="E173" s="206"/>
      <c r="F173" s="206"/>
      <c r="G173" s="207"/>
    </row>
    <row r="174" spans="1:7" x14ac:dyDescent="0.2">
      <c r="A174" s="213" t="s">
        <v>156</v>
      </c>
      <c r="B174" s="230"/>
      <c r="C174" s="265">
        <v>0</v>
      </c>
      <c r="D174" s="266"/>
      <c r="E174" s="206"/>
      <c r="F174" s="206"/>
      <c r="G174" s="207"/>
    </row>
    <row r="175" spans="1:7" x14ac:dyDescent="0.25">
      <c r="A175" s="225"/>
      <c r="B175" s="230"/>
      <c r="C175" s="206"/>
      <c r="D175" s="206"/>
      <c r="E175" s="206"/>
      <c r="F175" s="206"/>
      <c r="G175" s="207"/>
    </row>
    <row r="176" spans="1:7" x14ac:dyDescent="0.2">
      <c r="A176" s="213" t="s">
        <v>157</v>
      </c>
      <c r="B176" s="230"/>
      <c r="C176" s="265">
        <v>0</v>
      </c>
      <c r="D176" s="266"/>
      <c r="E176" s="206"/>
      <c r="F176" s="206"/>
      <c r="G176" s="207"/>
    </row>
    <row r="177" spans="1:7" x14ac:dyDescent="0.25">
      <c r="A177" s="228"/>
      <c r="B177" s="230"/>
      <c r="C177" s="206"/>
      <c r="D177" s="206"/>
      <c r="E177" s="206"/>
      <c r="F177" s="206"/>
      <c r="G177" s="207"/>
    </row>
    <row r="178" spans="1:7" ht="15.75" x14ac:dyDescent="0.25">
      <c r="A178" s="208" t="s">
        <v>142</v>
      </c>
      <c r="B178" s="230"/>
      <c r="C178" s="206"/>
      <c r="D178" s="206"/>
      <c r="E178" s="206"/>
      <c r="F178" s="206"/>
      <c r="G178" s="207"/>
    </row>
    <row r="179" spans="1:7" x14ac:dyDescent="0.25">
      <c r="A179" s="228"/>
      <c r="B179" s="230"/>
      <c r="C179" s="206"/>
      <c r="D179" s="206"/>
      <c r="E179" s="206"/>
      <c r="F179" s="206"/>
      <c r="G179" s="207"/>
    </row>
    <row r="180" spans="1:7" x14ac:dyDescent="0.2">
      <c r="A180" s="213" t="str">
        <f>"36. Sum of Items "&amp;LEFT(A150,2)&amp;"-"&amp;LEFT(A163,2)&amp;" and "&amp;LEFT(A168,2)&amp;"-"&amp;LEFT(A176,2)&amp;". This should equal the sum in Section III. Column C, Item 12."</f>
        <v>36. Sum of Items 26-29 and 31-35. This should equal the sum in Section III. Column C, Item 12.</v>
      </c>
      <c r="B180" s="230"/>
      <c r="C180" s="315">
        <f>SUM(C150,C152,C155,C156,C157,C158,C163,C168,C170,C172,C174,C176)</f>
        <v>0</v>
      </c>
      <c r="D180" s="316"/>
      <c r="E180" s="206"/>
      <c r="F180" s="206"/>
      <c r="G180" s="207"/>
    </row>
    <row r="181" spans="1:7" x14ac:dyDescent="0.25">
      <c r="A181" s="225"/>
      <c r="B181" s="230"/>
      <c r="C181" s="230"/>
      <c r="D181" s="230"/>
      <c r="E181" s="230"/>
      <c r="F181" s="230"/>
      <c r="G181" s="229"/>
    </row>
    <row r="182" spans="1:7" x14ac:dyDescent="0.25">
      <c r="A182" s="213" t="s">
        <v>158</v>
      </c>
      <c r="B182" s="230"/>
      <c r="C182" s="273"/>
      <c r="D182" s="273"/>
      <c r="E182" s="206"/>
      <c r="F182" s="206"/>
      <c r="G182" s="207"/>
    </row>
    <row r="183" spans="1:7" x14ac:dyDescent="0.25">
      <c r="A183" s="225"/>
      <c r="B183" s="230"/>
      <c r="C183" s="230"/>
      <c r="D183" s="230"/>
      <c r="E183" s="206"/>
      <c r="F183" s="206"/>
      <c r="G183" s="207"/>
    </row>
    <row r="184" spans="1:7" x14ac:dyDescent="0.25">
      <c r="A184" s="213" t="s">
        <v>159</v>
      </c>
      <c r="B184" s="230"/>
      <c r="C184" s="273"/>
      <c r="D184" s="273"/>
      <c r="E184" s="206"/>
      <c r="F184" s="206"/>
      <c r="G184" s="207"/>
    </row>
    <row r="185" spans="1:7" ht="15.75" x14ac:dyDescent="0.25">
      <c r="A185" s="210"/>
      <c r="B185" s="211"/>
      <c r="C185" s="206"/>
      <c r="D185" s="206"/>
      <c r="E185" s="206"/>
      <c r="F185" s="206"/>
      <c r="G185" s="207"/>
    </row>
    <row r="186" spans="1:7" ht="16.5" thickBot="1" x14ac:dyDescent="0.3">
      <c r="A186" s="210"/>
      <c r="B186" s="211"/>
      <c r="C186" s="206"/>
      <c r="D186" s="206"/>
      <c r="E186" s="206"/>
      <c r="F186" s="206"/>
      <c r="G186" s="207"/>
    </row>
    <row r="187" spans="1:7" ht="15.75" x14ac:dyDescent="0.25">
      <c r="A187" s="67" t="str">
        <f>"J. Type of LIHEAP Assistance--Infrastructure Act Funds: (Items "&amp;LEFT(A191,2)&amp;"-"&amp;LEFT(A204,2)&amp;")"</f>
        <v>J. Type of LIHEAP Assistance--Infrastructure Act Funds: (Items 37-40)</v>
      </c>
      <c r="B187" s="68"/>
      <c r="C187" s="258" t="s">
        <v>215</v>
      </c>
      <c r="D187" s="259"/>
      <c r="E187" s="259"/>
      <c r="F187" s="239"/>
      <c r="G187" s="240"/>
    </row>
    <row r="188" spans="1:7" x14ac:dyDescent="0.25">
      <c r="A188" s="69"/>
      <c r="B188" s="70"/>
      <c r="C188" s="260" t="s">
        <v>56</v>
      </c>
      <c r="D188" s="261"/>
      <c r="E188" s="261"/>
      <c r="F188" s="69"/>
      <c r="G188" s="70"/>
    </row>
    <row r="189" spans="1:7" ht="28.5" customHeight="1" x14ac:dyDescent="0.25">
      <c r="A189" s="69"/>
      <c r="B189" s="71"/>
      <c r="C189" s="276" t="s">
        <v>55</v>
      </c>
      <c r="D189" s="276"/>
      <c r="E189" s="46" t="s">
        <v>54</v>
      </c>
      <c r="F189" s="274"/>
      <c r="G189" s="275"/>
    </row>
    <row r="190" spans="1:7" x14ac:dyDescent="0.25">
      <c r="A190" s="69"/>
      <c r="B190" s="71"/>
      <c r="C190" s="29"/>
      <c r="D190" s="29"/>
      <c r="E190" s="29"/>
      <c r="F190" s="29"/>
      <c r="G190" s="27"/>
    </row>
    <row r="191" spans="1:7" x14ac:dyDescent="0.2">
      <c r="A191" s="55" t="s">
        <v>169</v>
      </c>
      <c r="B191" s="71"/>
      <c r="C191" s="271">
        <v>0</v>
      </c>
      <c r="D191" s="272"/>
      <c r="E191" s="18">
        <v>0</v>
      </c>
      <c r="F191" s="269"/>
      <c r="G191" s="270"/>
    </row>
    <row r="192" spans="1:7" x14ac:dyDescent="0.25">
      <c r="A192" s="62"/>
      <c r="B192" s="71"/>
      <c r="C192" s="29"/>
      <c r="D192" s="29"/>
      <c r="E192" s="29"/>
      <c r="F192" s="29"/>
      <c r="G192" s="27"/>
    </row>
    <row r="193" spans="1:7" x14ac:dyDescent="0.2">
      <c r="A193" s="55" t="s">
        <v>170</v>
      </c>
      <c r="B193" s="71"/>
      <c r="C193" s="271">
        <v>0</v>
      </c>
      <c r="D193" s="272"/>
      <c r="E193" s="18">
        <v>0</v>
      </c>
      <c r="F193" s="269"/>
      <c r="G193" s="270"/>
    </row>
    <row r="194" spans="1:7" x14ac:dyDescent="0.25">
      <c r="A194" s="62"/>
      <c r="B194" s="71"/>
      <c r="C194" s="29"/>
      <c r="D194" s="29"/>
      <c r="E194" s="29"/>
      <c r="F194" s="29"/>
      <c r="G194" s="27"/>
    </row>
    <row r="195" spans="1:7" x14ac:dyDescent="0.25">
      <c r="A195" s="55" t="s">
        <v>171</v>
      </c>
      <c r="B195" s="71"/>
      <c r="C195" s="29"/>
      <c r="D195" s="29"/>
      <c r="E195" s="29"/>
      <c r="F195" s="29"/>
      <c r="G195" s="27"/>
    </row>
    <row r="196" spans="1:7" x14ac:dyDescent="0.2">
      <c r="A196" s="57" t="s">
        <v>172</v>
      </c>
      <c r="B196" s="71"/>
      <c r="C196" s="271">
        <v>0</v>
      </c>
      <c r="D196" s="271"/>
      <c r="E196" s="18">
        <v>0</v>
      </c>
      <c r="F196" s="269"/>
      <c r="G196" s="279"/>
    </row>
    <row r="197" spans="1:7" x14ac:dyDescent="0.2">
      <c r="A197" s="57" t="s">
        <v>173</v>
      </c>
      <c r="B197" s="71"/>
      <c r="C197" s="271">
        <v>0</v>
      </c>
      <c r="D197" s="271"/>
      <c r="E197" s="18">
        <v>0</v>
      </c>
      <c r="F197" s="269"/>
      <c r="G197" s="279"/>
    </row>
    <row r="198" spans="1:7" x14ac:dyDescent="0.2">
      <c r="A198" s="57" t="s">
        <v>174</v>
      </c>
      <c r="B198" s="71"/>
      <c r="C198" s="271">
        <v>0</v>
      </c>
      <c r="D198" s="271"/>
      <c r="E198" s="18">
        <v>0</v>
      </c>
      <c r="F198" s="269"/>
      <c r="G198" s="279"/>
    </row>
    <row r="199" spans="1:7" x14ac:dyDescent="0.2">
      <c r="A199" s="58" t="s">
        <v>175</v>
      </c>
      <c r="B199" s="71"/>
      <c r="C199" s="282">
        <f>SUM(C200:D202)</f>
        <v>0</v>
      </c>
      <c r="D199" s="282"/>
      <c r="E199" s="29"/>
      <c r="F199" s="29"/>
      <c r="G199" s="27"/>
    </row>
    <row r="200" spans="1:7" x14ac:dyDescent="0.2">
      <c r="A200" s="21" t="s">
        <v>176</v>
      </c>
      <c r="B200" s="71"/>
      <c r="C200" s="271">
        <v>0</v>
      </c>
      <c r="D200" s="271"/>
      <c r="E200" s="18">
        <v>0</v>
      </c>
      <c r="F200" s="269"/>
      <c r="G200" s="279"/>
    </row>
    <row r="201" spans="1:7" x14ac:dyDescent="0.2">
      <c r="A201" s="22" t="s">
        <v>177</v>
      </c>
      <c r="B201" s="71"/>
      <c r="C201" s="271">
        <v>0</v>
      </c>
      <c r="D201" s="271"/>
      <c r="E201" s="18">
        <v>0</v>
      </c>
      <c r="F201" s="269"/>
      <c r="G201" s="279"/>
    </row>
    <row r="202" spans="1:7" x14ac:dyDescent="0.2">
      <c r="A202" s="20" t="s">
        <v>178</v>
      </c>
      <c r="B202" s="71"/>
      <c r="C202" s="271">
        <v>0</v>
      </c>
      <c r="D202" s="271"/>
      <c r="E202" s="18">
        <v>0</v>
      </c>
      <c r="F202" s="269"/>
      <c r="G202" s="279"/>
    </row>
    <row r="203" spans="1:7" x14ac:dyDescent="0.25">
      <c r="A203" s="69"/>
      <c r="B203" s="71"/>
      <c r="C203" s="71"/>
      <c r="D203" s="71"/>
      <c r="E203" s="71"/>
      <c r="F203" s="71"/>
      <c r="G203" s="70"/>
    </row>
    <row r="204" spans="1:7" x14ac:dyDescent="0.2">
      <c r="A204" s="37" t="s">
        <v>179</v>
      </c>
      <c r="B204" s="71"/>
      <c r="C204" s="271">
        <v>0</v>
      </c>
      <c r="D204" s="272"/>
      <c r="E204" s="29"/>
      <c r="F204" s="269"/>
      <c r="G204" s="270"/>
    </row>
    <row r="205" spans="1:7" x14ac:dyDescent="0.25">
      <c r="A205" s="69"/>
      <c r="B205" s="71"/>
      <c r="C205" s="71"/>
      <c r="D205" s="71"/>
      <c r="E205" s="71"/>
      <c r="F205" s="71"/>
      <c r="G205" s="70"/>
    </row>
    <row r="206" spans="1:7" x14ac:dyDescent="0.25">
      <c r="A206" s="60"/>
      <c r="B206" s="71"/>
      <c r="C206" s="29"/>
      <c r="D206" s="29"/>
      <c r="E206" s="29"/>
      <c r="F206" s="29"/>
      <c r="G206" s="27"/>
    </row>
    <row r="207" spans="1:7" ht="15.75" x14ac:dyDescent="0.25">
      <c r="A207" s="41" t="str">
        <f>"K. Other Permitted Uses of LIHEAP Funds--Infrastructure Act Funds (Items "&amp;LEFT(A209,2)&amp;"-"&amp;LEFT(A217,2)&amp;")"</f>
        <v>K. Other Permitted Uses of LIHEAP Funds--Infrastructure Act Funds (Items 42-46)</v>
      </c>
      <c r="B207" s="71"/>
      <c r="C207" s="29"/>
      <c r="D207" s="29"/>
      <c r="E207" s="29"/>
      <c r="F207" s="29"/>
      <c r="G207" s="27"/>
    </row>
    <row r="208" spans="1:7" x14ac:dyDescent="0.25">
      <c r="A208" s="60"/>
      <c r="B208" s="71"/>
      <c r="C208" s="29"/>
      <c r="D208" s="29"/>
      <c r="E208" s="29"/>
      <c r="F208" s="29"/>
      <c r="G208" s="27"/>
    </row>
    <row r="209" spans="1:7" x14ac:dyDescent="0.2">
      <c r="A209" s="55" t="s">
        <v>180</v>
      </c>
      <c r="B209" s="71"/>
      <c r="C209" s="271">
        <v>0</v>
      </c>
      <c r="D209" s="272"/>
      <c r="E209" s="29"/>
      <c r="F209" s="29"/>
      <c r="G209" s="27"/>
    </row>
    <row r="210" spans="1:7" x14ac:dyDescent="0.25">
      <c r="A210" s="61"/>
      <c r="B210" s="71"/>
      <c r="C210" s="29"/>
      <c r="D210" s="29"/>
      <c r="E210" s="29"/>
      <c r="F210" s="29"/>
      <c r="G210" s="27"/>
    </row>
    <row r="211" spans="1:7" x14ac:dyDescent="0.2">
      <c r="A211" s="55" t="s">
        <v>181</v>
      </c>
      <c r="B211" s="71"/>
      <c r="C211" s="271">
        <v>0</v>
      </c>
      <c r="D211" s="272"/>
      <c r="E211" s="29"/>
      <c r="F211" s="29"/>
      <c r="G211" s="27"/>
    </row>
    <row r="212" spans="1:7" x14ac:dyDescent="0.25">
      <c r="A212" s="62"/>
      <c r="B212" s="71"/>
      <c r="C212" s="29"/>
      <c r="D212" s="29"/>
      <c r="E212" s="29"/>
      <c r="F212" s="29"/>
      <c r="G212" s="27"/>
    </row>
    <row r="213" spans="1:7" x14ac:dyDescent="0.2">
      <c r="A213" s="55" t="s">
        <v>182</v>
      </c>
      <c r="B213" s="71"/>
      <c r="C213" s="271">
        <v>0</v>
      </c>
      <c r="D213" s="272"/>
      <c r="E213" s="29"/>
      <c r="F213" s="29"/>
      <c r="G213" s="27"/>
    </row>
    <row r="214" spans="1:7" x14ac:dyDescent="0.25">
      <c r="A214" s="62"/>
      <c r="B214" s="71"/>
      <c r="C214" s="29"/>
      <c r="D214" s="29"/>
      <c r="E214" s="29"/>
      <c r="F214" s="29"/>
      <c r="G214" s="27"/>
    </row>
    <row r="215" spans="1:7" x14ac:dyDescent="0.2">
      <c r="A215" s="55" t="s">
        <v>183</v>
      </c>
      <c r="B215" s="71"/>
      <c r="C215" s="271">
        <v>0</v>
      </c>
      <c r="D215" s="272"/>
      <c r="E215" s="29"/>
      <c r="F215" s="29"/>
      <c r="G215" s="27"/>
    </row>
    <row r="216" spans="1:7" x14ac:dyDescent="0.25">
      <c r="A216" s="62"/>
      <c r="B216" s="71"/>
      <c r="C216" s="29"/>
      <c r="D216" s="29"/>
      <c r="E216" s="29"/>
      <c r="F216" s="29"/>
      <c r="G216" s="27"/>
    </row>
    <row r="217" spans="1:7" x14ac:dyDescent="0.2">
      <c r="A217" s="55" t="s">
        <v>184</v>
      </c>
      <c r="B217" s="71"/>
      <c r="C217" s="271">
        <v>0</v>
      </c>
      <c r="D217" s="272"/>
      <c r="E217" s="29"/>
      <c r="F217" s="29"/>
      <c r="G217" s="27"/>
    </row>
    <row r="218" spans="1:7" x14ac:dyDescent="0.25">
      <c r="A218" s="69"/>
      <c r="B218" s="71"/>
      <c r="C218" s="29"/>
      <c r="D218" s="29"/>
      <c r="E218" s="29"/>
      <c r="F218" s="29"/>
      <c r="G218" s="27"/>
    </row>
    <row r="219" spans="1:7" ht="15.75" x14ac:dyDescent="0.25">
      <c r="A219" s="43" t="s">
        <v>185</v>
      </c>
      <c r="B219" s="71"/>
      <c r="C219" s="29"/>
      <c r="D219" s="29"/>
      <c r="E219" s="29"/>
      <c r="F219" s="29"/>
      <c r="G219" s="27"/>
    </row>
    <row r="220" spans="1:7" x14ac:dyDescent="0.25">
      <c r="A220" s="69"/>
      <c r="B220" s="71"/>
      <c r="C220" s="29"/>
      <c r="D220" s="29"/>
      <c r="E220" s="29"/>
      <c r="F220" s="29"/>
      <c r="G220" s="27"/>
    </row>
    <row r="221" spans="1:7" x14ac:dyDescent="0.2">
      <c r="A221" s="55" t="str">
        <f>"47. Sum of Items "&amp;LEFT(A191,2)&amp;"-"&amp;LEFT(A204,2)&amp;" and "&amp;LEFT(A209,2)&amp;"-"&amp;LEFT(A217,2)&amp;". This should equal the sum of items 12-13 in Section III, Column C"</f>
        <v>47. Sum of Items 37-40 and 42-46. This should equal the sum of items 12-13 in Section III, Column C</v>
      </c>
      <c r="B221" s="71"/>
      <c r="C221" s="280">
        <f>SUM(C191,C193,C196,C197,C198,C199,C204,C209,C211,C213,C215,C217)</f>
        <v>0</v>
      </c>
      <c r="D221" s="281"/>
      <c r="E221" s="29"/>
      <c r="F221" s="29"/>
      <c r="G221" s="27"/>
    </row>
    <row r="222" spans="1:7" x14ac:dyDescent="0.25">
      <c r="A222" s="62"/>
      <c r="B222" s="71"/>
      <c r="C222" s="71"/>
      <c r="D222" s="71"/>
      <c r="E222" s="71"/>
      <c r="F222" s="71"/>
      <c r="G222" s="70"/>
    </row>
    <row r="223" spans="1:7" x14ac:dyDescent="0.25">
      <c r="A223" s="55" t="s">
        <v>186</v>
      </c>
      <c r="B223" s="71"/>
      <c r="C223" s="284"/>
      <c r="D223" s="284"/>
      <c r="E223" s="29"/>
      <c r="F223" s="29"/>
      <c r="G223" s="27"/>
    </row>
    <row r="224" spans="1:7" x14ac:dyDescent="0.25">
      <c r="A224" s="62"/>
      <c r="B224" s="71"/>
      <c r="C224" s="71"/>
      <c r="D224" s="71"/>
      <c r="E224" s="29"/>
      <c r="F224" s="29"/>
      <c r="G224" s="27"/>
    </row>
    <row r="225" spans="1:7" x14ac:dyDescent="0.25">
      <c r="A225" s="55" t="s">
        <v>187</v>
      </c>
      <c r="B225" s="71"/>
      <c r="C225" s="284"/>
      <c r="D225" s="284"/>
      <c r="E225" s="29"/>
      <c r="F225" s="29"/>
      <c r="G225" s="27"/>
    </row>
    <row r="226" spans="1:7" ht="15.75" x14ac:dyDescent="0.25">
      <c r="A226" s="45"/>
      <c r="B226" s="44"/>
      <c r="C226" s="29"/>
      <c r="D226" s="29"/>
      <c r="E226" s="29"/>
      <c r="F226" s="29"/>
      <c r="G226" s="27"/>
    </row>
    <row r="227" spans="1:7" ht="18" customHeight="1" x14ac:dyDescent="0.25">
      <c r="A227" s="322" t="s">
        <v>53</v>
      </c>
      <c r="B227" s="323"/>
      <c r="C227" s="323"/>
      <c r="D227" s="323"/>
      <c r="E227" s="323"/>
      <c r="F227" s="323"/>
      <c r="G227" s="324"/>
    </row>
    <row r="228" spans="1:7" ht="104.25" customHeight="1" x14ac:dyDescent="0.25">
      <c r="A228" s="319"/>
      <c r="B228" s="320"/>
      <c r="C228" s="320"/>
      <c r="D228" s="320"/>
      <c r="E228" s="320"/>
      <c r="F228" s="320"/>
      <c r="G228" s="321"/>
    </row>
    <row r="229" spans="1:7" ht="15.75" x14ac:dyDescent="0.25">
      <c r="A229" s="45"/>
      <c r="B229" s="44"/>
      <c r="C229" s="29"/>
      <c r="D229" s="29"/>
      <c r="E229" s="72"/>
      <c r="F229" s="72"/>
      <c r="G229" s="73"/>
    </row>
    <row r="230" spans="1:7" ht="15.75" x14ac:dyDescent="0.25">
      <c r="A230" s="43" t="s">
        <v>52</v>
      </c>
      <c r="B230" s="44"/>
      <c r="C230" s="29"/>
      <c r="D230" s="29"/>
      <c r="E230" s="72"/>
      <c r="F230" s="72"/>
      <c r="G230" s="73"/>
    </row>
    <row r="231" spans="1:7" ht="15.75" x14ac:dyDescent="0.25">
      <c r="A231" s="45"/>
      <c r="B231" s="44"/>
      <c r="C231" s="29"/>
      <c r="D231" s="29"/>
      <c r="E231" s="72"/>
      <c r="F231" s="72"/>
      <c r="G231" s="73"/>
    </row>
    <row r="232" spans="1:7" ht="15.75" x14ac:dyDescent="0.2">
      <c r="A232" s="55" t="str">
        <f>"48. Sum of Items "&amp;LEFT(A140,2)&amp;", "&amp;LEFT(A180,2)&amp;", and "&amp;LEFT(A221,2)&amp;". This should equal the sum in Section III. Column C, Item "&amp;LEFT(A51,2)&amp;"."</f>
        <v>48. Sum of Items 25, 36, and 47. This should equal the sum in Section III. Column C, Item 14.</v>
      </c>
      <c r="B232" s="44"/>
      <c r="C232" s="317">
        <f>SUM(C140,C180,C221)</f>
        <v>0</v>
      </c>
      <c r="D232" s="318"/>
      <c r="E232" s="72"/>
      <c r="F232" s="72"/>
      <c r="G232" s="73"/>
    </row>
    <row r="233" spans="1:7" ht="15.75" x14ac:dyDescent="0.25">
      <c r="A233" s="45"/>
      <c r="B233" s="44"/>
      <c r="C233" s="29"/>
      <c r="D233" s="29"/>
      <c r="E233" s="72"/>
      <c r="F233" s="72"/>
      <c r="G233" s="73"/>
    </row>
    <row r="234" spans="1:7" ht="15.75" x14ac:dyDescent="0.25">
      <c r="A234" s="43" t="s">
        <v>51</v>
      </c>
      <c r="B234" s="44"/>
      <c r="C234" s="29"/>
      <c r="D234" s="29"/>
      <c r="E234" s="72"/>
      <c r="F234" s="72"/>
      <c r="G234" s="73"/>
    </row>
    <row r="235" spans="1:7" ht="15.75" x14ac:dyDescent="0.25">
      <c r="A235" s="45"/>
      <c r="B235" s="44"/>
      <c r="C235" s="29"/>
      <c r="D235" s="29"/>
      <c r="E235" s="72"/>
      <c r="F235" s="72"/>
      <c r="G235" s="73"/>
    </row>
    <row r="236" spans="1:7" ht="15.75" x14ac:dyDescent="0.2">
      <c r="A236" s="55" t="str">
        <f>"49. Sum of Items "&amp;LEFT(A99,2)&amp;" and "&amp;LEFT(A232,2)&amp;". This should equal the sum in Section III. Column C, Item "&amp;LEFT(A55,2)&amp;"."</f>
        <v>49. Sum of Items 14 and 48. This should equal the sum in Section III. Column C, Item 15.</v>
      </c>
      <c r="B236" s="44"/>
      <c r="C236" s="317">
        <f>C99+C232</f>
        <v>0</v>
      </c>
      <c r="D236" s="318"/>
      <c r="E236" s="72"/>
      <c r="F236" s="72"/>
      <c r="G236" s="73"/>
    </row>
    <row r="237" spans="1:7" ht="15.75" x14ac:dyDescent="0.2">
      <c r="A237" s="74"/>
      <c r="B237" s="75"/>
      <c r="C237" s="76"/>
      <c r="D237" s="77"/>
      <c r="E237" s="78"/>
      <c r="F237" s="78"/>
      <c r="G237" s="79"/>
    </row>
    <row r="260" spans="1:1" x14ac:dyDescent="0.25">
      <c r="A260" s="80" t="s">
        <v>50</v>
      </c>
    </row>
    <row r="261" spans="1:1" x14ac:dyDescent="0.25">
      <c r="A261" s="49" t="s">
        <v>49</v>
      </c>
    </row>
    <row r="262" spans="1:1" x14ac:dyDescent="0.25">
      <c r="A262" s="49" t="s">
        <v>48</v>
      </c>
    </row>
  </sheetData>
  <protectedRanges>
    <protectedRange sqref="C25 C65:G65 C68:G70 C76 F76 C81 C83 C89 C91 C95 C110:G110 C112:G112 C115:G117 C119:G121 C123 F123 C128 C130 C132 C134 C136 C142 C103 C144 C101 C72:G74" name="Range10"/>
    <protectedRange sqref="A6:F6" name="Range1"/>
    <protectedRange sqref="C63:G63" name="Range10_1"/>
  </protectedRanges>
  <mergeCells count="142">
    <mergeCell ref="C223:D223"/>
    <mergeCell ref="C225:D225"/>
    <mergeCell ref="C209:D209"/>
    <mergeCell ref="F204:G204"/>
    <mergeCell ref="C204:D204"/>
    <mergeCell ref="C157:D157"/>
    <mergeCell ref="F157:G157"/>
    <mergeCell ref="C158:D158"/>
    <mergeCell ref="C159:D159"/>
    <mergeCell ref="F159:G159"/>
    <mergeCell ref="F156:G156"/>
    <mergeCell ref="C232:D232"/>
    <mergeCell ref="C221:D221"/>
    <mergeCell ref="C236:D236"/>
    <mergeCell ref="C198:D198"/>
    <mergeCell ref="F198:G198"/>
    <mergeCell ref="A228:G228"/>
    <mergeCell ref="A227:G227"/>
    <mergeCell ref="C199:D199"/>
    <mergeCell ref="C200:D200"/>
    <mergeCell ref="F200:G200"/>
    <mergeCell ref="C201:D201"/>
    <mergeCell ref="F201:G201"/>
    <mergeCell ref="C202:D202"/>
    <mergeCell ref="F202:G202"/>
    <mergeCell ref="C211:D211"/>
    <mergeCell ref="C213:D213"/>
    <mergeCell ref="C215:D215"/>
    <mergeCell ref="C217:D217"/>
    <mergeCell ref="C197:D197"/>
    <mergeCell ref="F197:G197"/>
    <mergeCell ref="C170:D170"/>
    <mergeCell ref="C160:D160"/>
    <mergeCell ref="F160:G160"/>
    <mergeCell ref="C161:D161"/>
    <mergeCell ref="F161:G161"/>
    <mergeCell ref="C163:D163"/>
    <mergeCell ref="C180:D180"/>
    <mergeCell ref="C168:D168"/>
    <mergeCell ref="C182:D182"/>
    <mergeCell ref="C172:D172"/>
    <mergeCell ref="C196:D196"/>
    <mergeCell ref="F196:G196"/>
    <mergeCell ref="F163:G163"/>
    <mergeCell ref="C69:D69"/>
    <mergeCell ref="C65:D65"/>
    <mergeCell ref="C144:D144"/>
    <mergeCell ref="C130:D130"/>
    <mergeCell ref="C152:D152"/>
    <mergeCell ref="F152:G152"/>
    <mergeCell ref="C155:D155"/>
    <mergeCell ref="F155:G155"/>
    <mergeCell ref="C136:D136"/>
    <mergeCell ref="C140:D140"/>
    <mergeCell ref="C142:D142"/>
    <mergeCell ref="C132:D132"/>
    <mergeCell ref="C134:D134"/>
    <mergeCell ref="F119:G119"/>
    <mergeCell ref="C120:D120"/>
    <mergeCell ref="F120:G120"/>
    <mergeCell ref="C121:D121"/>
    <mergeCell ref="F121:G121"/>
    <mergeCell ref="C123:D123"/>
    <mergeCell ref="F123:G123"/>
    <mergeCell ref="F112:G112"/>
    <mergeCell ref="C103:D103"/>
    <mergeCell ref="A5:G5"/>
    <mergeCell ref="A9:G9"/>
    <mergeCell ref="F108:G108"/>
    <mergeCell ref="C110:D110"/>
    <mergeCell ref="C83:D83"/>
    <mergeCell ref="F70:G70"/>
    <mergeCell ref="C72:D72"/>
    <mergeCell ref="C81:D81"/>
    <mergeCell ref="A3:G3"/>
    <mergeCell ref="A4:G4"/>
    <mergeCell ref="F69:G69"/>
    <mergeCell ref="C61:D61"/>
    <mergeCell ref="F61:G61"/>
    <mergeCell ref="C63:D63"/>
    <mergeCell ref="F65:G65"/>
    <mergeCell ref="A7:G7"/>
    <mergeCell ref="A10:G10"/>
    <mergeCell ref="A12:G12"/>
    <mergeCell ref="B13:D13"/>
    <mergeCell ref="B14:D14"/>
    <mergeCell ref="A57:G57"/>
    <mergeCell ref="F63:G63"/>
    <mergeCell ref="C68:D68"/>
    <mergeCell ref="F68:G68"/>
    <mergeCell ref="F116:G116"/>
    <mergeCell ref="C117:D117"/>
    <mergeCell ref="F117:G117"/>
    <mergeCell ref="F73:G73"/>
    <mergeCell ref="C99:D99"/>
    <mergeCell ref="C70:D70"/>
    <mergeCell ref="C74:D74"/>
    <mergeCell ref="F74:G74"/>
    <mergeCell ref="C71:D71"/>
    <mergeCell ref="C76:D76"/>
    <mergeCell ref="F76:G76"/>
    <mergeCell ref="C101:D101"/>
    <mergeCell ref="C85:D85"/>
    <mergeCell ref="C87:D87"/>
    <mergeCell ref="C89:D89"/>
    <mergeCell ref="C91:D91"/>
    <mergeCell ref="C93:D93"/>
    <mergeCell ref="C95:D95"/>
    <mergeCell ref="F72:G72"/>
    <mergeCell ref="F193:G193"/>
    <mergeCell ref="C193:D193"/>
    <mergeCell ref="C184:D184"/>
    <mergeCell ref="C174:D174"/>
    <mergeCell ref="C176:D176"/>
    <mergeCell ref="F191:G191"/>
    <mergeCell ref="C191:D191"/>
    <mergeCell ref="F189:G189"/>
    <mergeCell ref="C189:D189"/>
    <mergeCell ref="F62:G62"/>
    <mergeCell ref="C59:E59"/>
    <mergeCell ref="C60:E60"/>
    <mergeCell ref="C106:E106"/>
    <mergeCell ref="C107:E107"/>
    <mergeCell ref="C146:E146"/>
    <mergeCell ref="C147:E147"/>
    <mergeCell ref="C187:E187"/>
    <mergeCell ref="C188:E188"/>
    <mergeCell ref="C148:D148"/>
    <mergeCell ref="F148:G148"/>
    <mergeCell ref="C150:D150"/>
    <mergeCell ref="F150:G150"/>
    <mergeCell ref="C112:D112"/>
    <mergeCell ref="C156:D156"/>
    <mergeCell ref="F110:G110"/>
    <mergeCell ref="C73:D73"/>
    <mergeCell ref="C115:D115"/>
    <mergeCell ref="F115:G115"/>
    <mergeCell ref="C116:D116"/>
    <mergeCell ref="C128:D128"/>
    <mergeCell ref="C108:D108"/>
    <mergeCell ref="C118:D118"/>
    <mergeCell ref="C119:D119"/>
  </mergeCells>
  <dataValidations count="8">
    <dataValidation type="list" allowBlank="1" showInputMessage="1" showErrorMessage="1" sqref="C142:D142 C103:D103 C101:D101 C144:D144" xr:uid="{FD3B5E29-00FF-4A87-91B4-3319D379FBF4}">
      <formula1>$A$260:$A$262</formula1>
    </dataValidation>
    <dataValidation type="decimal" operator="greaterThanOrEqual" allowBlank="1" showInputMessage="1" showErrorMessage="1" sqref="C25 C136:D136 C65:G65 C68:G70 C63:G63 F76:G76 C76:D76 C95:D95 C89:D89 C81:D81 C91:E91 C110:G110 C112:G112 C115:G117 C119:G121 C123:D123 F123:G123 C128:D128 C132:D132 C134:D134 C72:G74" xr:uid="{61A885DC-7241-4923-A3FF-1C3BBFD778D3}">
      <formula1>0</formula1>
    </dataValidation>
    <dataValidation type="decimal" allowBlank="1" showInputMessage="1" showErrorMessage="1" sqref="C133:D133 C135:D135" xr:uid="{1120FAC5-C72F-4D33-B3AB-59486DA69060}">
      <formula1>0</formula1>
      <formula2>1E+32</formula2>
    </dataValidation>
    <dataValidation type="decimal" allowBlank="1" showInputMessage="1" showErrorMessage="1" sqref="C122:D122 E122:E123 F122:G122" xr:uid="{1402E2D0-7003-4F47-8BBC-38D73F4F6897}">
      <formula1>0</formula1>
      <formula2>1E+21</formula2>
    </dataValidation>
    <dataValidation type="decimal" allowBlank="1" showInputMessage="1" showErrorMessage="1" sqref="C111:G111 C113:G114" xr:uid="{5D6570BA-E3E4-4D08-B57E-BB4051F0E6EA}">
      <formula1>0</formula1>
      <formula2>100000000000000</formula2>
    </dataValidation>
    <dataValidation type="decimal" allowBlank="1" showInputMessage="1" showErrorMessage="1" sqref="C90:D90" xr:uid="{B5C64B49-D24E-44B3-B0F5-5C954C09F8A2}">
      <formula1>0</formula1>
      <formula2>10000000</formula2>
    </dataValidation>
    <dataValidation type="decimal" allowBlank="1" showInputMessage="1" showErrorMessage="1" sqref="C71:D71 C75:D75 E75:E76 F75:G75 C66:G67 C64:G64 C118:D118" xr:uid="{84DE9804-6A12-4A90-B3A4-11C3F836561C}">
      <formula1>0</formula1>
      <formula2>1000000000000000</formula2>
    </dataValidation>
    <dataValidation type="list" allowBlank="1" showInputMessage="1" showErrorMessage="1" sqref="C225:D225 C184:D184 C223:D223 C182:D182" xr:uid="{DD096B4B-0ECD-4A22-97E8-5BC70A5EDAEE}">
      <formula1>$A$261:$A$262</formula1>
    </dataValidation>
  </dataValidations>
  <pageMargins left="0.7" right="0.7" top="0.65" bottom="0.65" header="0.3" footer="0.3"/>
  <pageSetup scale="53" fitToHeight="0" orientation="landscape" r:id="rId1"/>
  <headerFooter>
    <oddHeader>&amp;L&amp;"Calibri,Regular"OMB Control No. 0970-0449&amp;C&amp;"Calibri,Regular"LIHEAP Performance Data Form for Federal Fiscal Year (FFY) 2020&amp;R&amp;"Calibri,Regular"Expiration Date:  03/31/21</oddHeader>
    <oddFooter>&amp;L&amp;"Calibri,Regular"[&amp;F]&amp;A!&amp;R&amp;"Calibri,Regular"&amp;P of &amp;N</oddFooter>
  </headerFooter>
  <rowBreaks count="1" manualBreakCount="1">
    <brk id="56" max="6" man="1"/>
  </rowBreaks>
  <colBreaks count="1" manualBreakCount="1">
    <brk id="4" min="56" max="161"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37AF5-2938-41E1-A034-5FAAA91BFA66}">
  <dimension ref="A1:G61"/>
  <sheetViews>
    <sheetView zoomScale="85" zoomScaleNormal="85" workbookViewId="0">
      <selection activeCell="A2" sqref="A2"/>
    </sheetView>
  </sheetViews>
  <sheetFormatPr defaultColWidth="9.140625" defaultRowHeight="15" x14ac:dyDescent="0.25"/>
  <cols>
    <col min="1" max="1" width="157.42578125" style="189" customWidth="1"/>
    <col min="2" max="7" width="19.5703125" style="189" customWidth="1"/>
    <col min="8" max="16384" width="9.140625" style="189"/>
  </cols>
  <sheetData>
    <row r="1" spans="1:7" ht="15.75" x14ac:dyDescent="0.25">
      <c r="A1" s="81"/>
      <c r="B1" s="82"/>
      <c r="C1" s="82"/>
      <c r="D1" s="82"/>
      <c r="E1" s="82"/>
      <c r="F1" s="82"/>
      <c r="G1" s="83"/>
    </row>
    <row r="2" spans="1:7" ht="26.25" x14ac:dyDescent="0.25">
      <c r="A2" s="84" t="s">
        <v>217</v>
      </c>
      <c r="B2" s="85"/>
      <c r="C2" s="85"/>
      <c r="D2" s="85"/>
      <c r="E2" s="85"/>
      <c r="F2" s="85"/>
      <c r="G2" s="86"/>
    </row>
    <row r="3" spans="1:7" ht="26.25" x14ac:dyDescent="0.25">
      <c r="A3" s="333" t="s">
        <v>162</v>
      </c>
      <c r="B3" s="334"/>
      <c r="C3" s="334"/>
      <c r="D3" s="334"/>
      <c r="E3" s="334"/>
      <c r="F3" s="334"/>
      <c r="G3" s="335"/>
    </row>
    <row r="4" spans="1:7" x14ac:dyDescent="0.25">
      <c r="A4" s="87"/>
      <c r="B4" s="88"/>
      <c r="C4" s="88"/>
      <c r="D4" s="88"/>
      <c r="E4" s="88"/>
      <c r="F4" s="88"/>
      <c r="G4" s="89"/>
    </row>
    <row r="5" spans="1:7" ht="16.5" x14ac:dyDescent="0.25">
      <c r="A5" s="336" t="s">
        <v>0</v>
      </c>
      <c r="B5" s="337"/>
      <c r="C5" s="337"/>
      <c r="D5" s="337"/>
      <c r="E5" s="337"/>
      <c r="F5" s="337"/>
      <c r="G5" s="338"/>
    </row>
    <row r="6" spans="1:7" ht="16.5" x14ac:dyDescent="0.25">
      <c r="A6" s="90"/>
      <c r="B6" s="91"/>
      <c r="C6" s="91"/>
      <c r="D6" s="91"/>
      <c r="E6" s="91"/>
      <c r="F6" s="91"/>
      <c r="G6" s="92"/>
    </row>
    <row r="7" spans="1:7" ht="17.25" x14ac:dyDescent="0.25">
      <c r="A7" s="93"/>
      <c r="B7" s="94"/>
      <c r="C7" s="330" t="s">
        <v>1</v>
      </c>
      <c r="D7" s="331"/>
      <c r="E7" s="331"/>
      <c r="F7" s="331"/>
      <c r="G7" s="332"/>
    </row>
    <row r="8" spans="1:7" ht="15.75" x14ac:dyDescent="0.25">
      <c r="A8" s="95"/>
      <c r="B8" s="96" t="s">
        <v>2</v>
      </c>
      <c r="C8" s="97" t="s">
        <v>3</v>
      </c>
      <c r="D8" s="97" t="s">
        <v>4</v>
      </c>
      <c r="E8" s="97" t="s">
        <v>5</v>
      </c>
      <c r="F8" s="97" t="s">
        <v>6</v>
      </c>
      <c r="G8" s="97" t="s">
        <v>7</v>
      </c>
    </row>
    <row r="9" spans="1:7" ht="18.75" x14ac:dyDescent="0.25">
      <c r="A9" s="98" t="s">
        <v>140</v>
      </c>
      <c r="B9" s="99" t="str">
        <f>IF(SUM(C9:G9)&gt;0,SUM(C9:G9),"Auto-Calculated")</f>
        <v>Auto-Calculated</v>
      </c>
      <c r="C9" s="139">
        <v>0</v>
      </c>
      <c r="D9" s="139">
        <v>0</v>
      </c>
      <c r="E9" s="139">
        <v>0</v>
      </c>
      <c r="F9" s="139">
        <v>0</v>
      </c>
      <c r="G9" s="139">
        <v>0</v>
      </c>
    </row>
    <row r="10" spans="1:7" x14ac:dyDescent="0.25">
      <c r="A10" s="95"/>
      <c r="B10" s="100"/>
      <c r="C10" s="100"/>
      <c r="D10" s="100"/>
      <c r="E10" s="100"/>
      <c r="F10" s="100"/>
      <c r="G10" s="101"/>
    </row>
    <row r="11" spans="1:7" ht="18.75" x14ac:dyDescent="0.25">
      <c r="A11" s="102" t="s">
        <v>47</v>
      </c>
      <c r="B11" s="100"/>
      <c r="C11" s="100"/>
      <c r="D11" s="100"/>
      <c r="E11" s="100"/>
      <c r="F11" s="100"/>
      <c r="G11" s="101"/>
    </row>
    <row r="12" spans="1:7" ht="15.75" x14ac:dyDescent="0.25">
      <c r="A12" s="103" t="s">
        <v>8</v>
      </c>
      <c r="B12" s="99" t="str">
        <f>IF(SUM(C12:G12)&gt;0,SUM(C12:G12),"Auto-Calculated")</f>
        <v>Auto-Calculated</v>
      </c>
      <c r="C12" s="139">
        <v>0</v>
      </c>
      <c r="D12" s="139">
        <v>0</v>
      </c>
      <c r="E12" s="139">
        <v>0</v>
      </c>
      <c r="F12" s="139">
        <v>0</v>
      </c>
      <c r="G12" s="139">
        <v>0</v>
      </c>
    </row>
    <row r="13" spans="1:7" ht="15.75" x14ac:dyDescent="0.25">
      <c r="A13" s="104" t="s">
        <v>9</v>
      </c>
      <c r="B13" s="105" t="str">
        <f>IF($B$12="Auto-Calculated","Auto-Calculated",((C13*$C$12)+(D13*$D$12)+(E13*$E$12)+(F13*$F$12)+(G13*$G$12))/SUM($C$12:$G$12))</f>
        <v>Auto-Calculated</v>
      </c>
      <c r="C13" s="140">
        <v>0</v>
      </c>
      <c r="D13" s="140">
        <v>0</v>
      </c>
      <c r="E13" s="140">
        <v>0</v>
      </c>
      <c r="F13" s="140">
        <v>0</v>
      </c>
      <c r="G13" s="140">
        <v>0</v>
      </c>
    </row>
    <row r="14" spans="1:7" ht="15.75" x14ac:dyDescent="0.25">
      <c r="A14" s="104" t="s">
        <v>10</v>
      </c>
      <c r="B14" s="105" t="str">
        <f>IF($B$12="Auto-Calculated","Auto-Calculated",((C14*$C$12)+(D14*$D$12)+(E14*$E$12)+(F14*$F$12)+(G14*$G$12))/SUM($C$12:$G$12))</f>
        <v>Auto-Calculated</v>
      </c>
      <c r="C14" s="140">
        <v>0</v>
      </c>
      <c r="D14" s="140">
        <v>0</v>
      </c>
      <c r="E14" s="140">
        <v>0</v>
      </c>
      <c r="F14" s="140">
        <v>0</v>
      </c>
      <c r="G14" s="140">
        <v>0</v>
      </c>
    </row>
    <row r="15" spans="1:7" ht="15.75" x14ac:dyDescent="0.25">
      <c r="A15" s="104" t="s">
        <v>11</v>
      </c>
      <c r="B15" s="105" t="str">
        <f>IF($B$12="Auto-Calculated","Auto-Calculated",((C15*$C$12)+(D15*$D$12)+(E15*$E$12)+(F15*$F$12)+(G15*$G$12))/SUM($C$12:$G$12))</f>
        <v>Auto-Calculated</v>
      </c>
      <c r="C15" s="140">
        <v>0</v>
      </c>
      <c r="D15" s="140">
        <v>0</v>
      </c>
      <c r="E15" s="140">
        <v>0</v>
      </c>
      <c r="F15" s="140">
        <v>0</v>
      </c>
      <c r="G15" s="140">
        <v>0</v>
      </c>
    </row>
    <row r="16" spans="1:7" ht="15.75" x14ac:dyDescent="0.25">
      <c r="A16" s="104" t="s">
        <v>12</v>
      </c>
      <c r="B16" s="105" t="str">
        <f>IF($B$12="Auto-Calculated","Auto-Calculated",((C16*$C$12)+(D16*$D$12)+(E16*$E$12)+(F16*$F$12)+(G16*$G$12))/SUM($C$12:$G$12))</f>
        <v>Auto-Calculated</v>
      </c>
      <c r="C16" s="106">
        <v>0</v>
      </c>
      <c r="D16" s="140">
        <v>0</v>
      </c>
      <c r="E16" s="140">
        <v>0</v>
      </c>
      <c r="F16" s="140">
        <v>0</v>
      </c>
      <c r="G16" s="140">
        <v>0</v>
      </c>
    </row>
    <row r="17" spans="1:7" ht="15.75" x14ac:dyDescent="0.25">
      <c r="A17" s="107" t="s">
        <v>13</v>
      </c>
      <c r="B17" s="108" t="str">
        <f>IF(AND(B16&lt;&gt;"Auto-Calculated",B15&lt;&gt;"Auto-Calculated"),(B16+B15),"Auto-Calculated")</f>
        <v>Auto-Calculated</v>
      </c>
      <c r="C17" s="108" t="str">
        <f t="shared" ref="C17:G17" si="0">IF(C16+C15&gt;0,(C16+C15),"Auto-Calculated")</f>
        <v>Auto-Calculated</v>
      </c>
      <c r="D17" s="108" t="str">
        <f t="shared" si="0"/>
        <v>Auto-Calculated</v>
      </c>
      <c r="E17" s="108" t="str">
        <f t="shared" si="0"/>
        <v>Auto-Calculated</v>
      </c>
      <c r="F17" s="108" t="str">
        <f t="shared" si="0"/>
        <v>Auto-Calculated</v>
      </c>
      <c r="G17" s="108" t="str">
        <f t="shared" si="0"/>
        <v>Auto-Calculated</v>
      </c>
    </row>
    <row r="18" spans="1:7" ht="15.75" x14ac:dyDescent="0.25">
      <c r="A18" s="107" t="s">
        <v>14</v>
      </c>
      <c r="B18" s="1" t="str">
        <f>IF(AND(B15&lt;&gt;"Auto-Calculated",B13&lt;&gt;"Auto-Calculated"),(B17/B13),"Auto-Calculated")</f>
        <v>Auto-Calculated</v>
      </c>
      <c r="C18" s="1" t="str">
        <f t="shared" ref="C18:G18" si="1">IF(C15&gt;0,IF(C13&gt;0,(C17/C13)),"Auto-Calculated")</f>
        <v>Auto-Calculated</v>
      </c>
      <c r="D18" s="1" t="str">
        <f t="shared" si="1"/>
        <v>Auto-Calculated</v>
      </c>
      <c r="E18" s="1" t="str">
        <f t="shared" si="1"/>
        <v>Auto-Calculated</v>
      </c>
      <c r="F18" s="1" t="str">
        <f t="shared" si="1"/>
        <v>Auto-Calculated</v>
      </c>
      <c r="G18" s="1" t="str">
        <f t="shared" si="1"/>
        <v>Auto-Calculated</v>
      </c>
    </row>
    <row r="19" spans="1:7" ht="15.75" x14ac:dyDescent="0.25">
      <c r="A19" s="107" t="s">
        <v>15</v>
      </c>
      <c r="B19" s="1" t="str">
        <f>IF(AND(B15&lt;&gt;"Auto-Calculated",B13&lt;&gt;"Auto-Calculated"),((B17-B14)/B13),"Auto-Calculated")</f>
        <v>Auto-Calculated</v>
      </c>
      <c r="C19" s="1" t="str">
        <f t="shared" ref="C19:G19" si="2">IF(C15&gt;0,IF(C13&gt;0,(C17-C14)/C13),"Auto-Calculated")</f>
        <v>Auto-Calculated</v>
      </c>
      <c r="D19" s="1" t="str">
        <f t="shared" si="2"/>
        <v>Auto-Calculated</v>
      </c>
      <c r="E19" s="1" t="str">
        <f t="shared" si="2"/>
        <v>Auto-Calculated</v>
      </c>
      <c r="F19" s="1" t="str">
        <f t="shared" si="2"/>
        <v>Auto-Calculated</v>
      </c>
      <c r="G19" s="1" t="str">
        <f t="shared" si="2"/>
        <v>Auto-Calculated</v>
      </c>
    </row>
    <row r="20" spans="1:7" ht="15.75" x14ac:dyDescent="0.25">
      <c r="A20" s="107" t="s">
        <v>16</v>
      </c>
      <c r="B20" s="1" t="str">
        <f>IF(B12="Auto-Calculated","Auto-Calculated",B18-B19)</f>
        <v>Auto-Calculated</v>
      </c>
      <c r="C20" s="1" t="str">
        <f t="shared" ref="C20:G20" si="3">IF(C12=0,"Auto-Calculated",C18-C19)</f>
        <v>Auto-Calculated</v>
      </c>
      <c r="D20" s="1" t="str">
        <f t="shared" si="3"/>
        <v>Auto-Calculated</v>
      </c>
      <c r="E20" s="1" t="str">
        <f t="shared" si="3"/>
        <v>Auto-Calculated</v>
      </c>
      <c r="F20" s="1" t="str">
        <f t="shared" si="3"/>
        <v>Auto-Calculated</v>
      </c>
      <c r="G20" s="1" t="str">
        <f t="shared" si="3"/>
        <v>Auto-Calculated</v>
      </c>
    </row>
    <row r="21" spans="1:7" ht="15.75" x14ac:dyDescent="0.25">
      <c r="A21" s="109" t="s">
        <v>17</v>
      </c>
      <c r="B21" s="1" t="str">
        <f>IF(B12="Auto-Calculated", "Auto-Calculated", +(B18-B19)/B18)</f>
        <v>Auto-Calculated</v>
      </c>
      <c r="C21" s="1" t="str">
        <f t="shared" ref="C21:G21" si="4">IF(C12=0, "Auto-Calculated", +(C18-C19)/C18)</f>
        <v>Auto-Calculated</v>
      </c>
      <c r="D21" s="1" t="str">
        <f t="shared" si="4"/>
        <v>Auto-Calculated</v>
      </c>
      <c r="E21" s="1" t="str">
        <f t="shared" si="4"/>
        <v>Auto-Calculated</v>
      </c>
      <c r="F21" s="1" t="str">
        <f t="shared" si="4"/>
        <v>Auto-Calculated</v>
      </c>
      <c r="G21" s="1" t="str">
        <f t="shared" si="4"/>
        <v>Auto-Calculated</v>
      </c>
    </row>
    <row r="22" spans="1:7" x14ac:dyDescent="0.25">
      <c r="A22" s="110"/>
      <c r="B22" s="6"/>
      <c r="C22" s="6"/>
      <c r="D22" s="6"/>
      <c r="E22" s="6"/>
      <c r="F22" s="6"/>
      <c r="G22" s="7"/>
    </row>
    <row r="23" spans="1:7" ht="18.75" x14ac:dyDescent="0.25">
      <c r="A23" s="102" t="s">
        <v>18</v>
      </c>
      <c r="B23" s="8"/>
      <c r="C23" s="100"/>
      <c r="D23" s="100"/>
      <c r="E23" s="100"/>
      <c r="F23" s="100"/>
      <c r="G23" s="101"/>
    </row>
    <row r="24" spans="1:7" ht="15.75" x14ac:dyDescent="0.25">
      <c r="A24" s="103" t="s">
        <v>19</v>
      </c>
      <c r="B24" s="99" t="str">
        <f>IF(SUM(C24:G24)&gt;0,SUM(C24:G24),"Auto-Calculated")</f>
        <v>Auto-Calculated</v>
      </c>
      <c r="C24" s="139">
        <v>0</v>
      </c>
      <c r="D24" s="139">
        <v>0</v>
      </c>
      <c r="E24" s="139">
        <v>0</v>
      </c>
      <c r="F24" s="139">
        <v>0</v>
      </c>
      <c r="G24" s="139">
        <v>0</v>
      </c>
    </row>
    <row r="25" spans="1:7" ht="15.75" x14ac:dyDescent="0.25">
      <c r="A25" s="104" t="s">
        <v>20</v>
      </c>
      <c r="B25" s="111" t="str">
        <f>IF($B$24="Auto-Calculated","Auto-Calculated",((C25*$C$24)+(D25*$D$24)+(E25*$E$24)+(F25*$F$24)+(G25*$G$24))/SUM($C$24:$G$24))</f>
        <v>Auto-Calculated</v>
      </c>
      <c r="C25" s="141">
        <v>0</v>
      </c>
      <c r="D25" s="141">
        <v>0</v>
      </c>
      <c r="E25" s="141">
        <v>0</v>
      </c>
      <c r="F25" s="141">
        <v>0</v>
      </c>
      <c r="G25" s="141">
        <v>0</v>
      </c>
    </row>
    <row r="26" spans="1:7" ht="15.75" x14ac:dyDescent="0.25">
      <c r="A26" s="104" t="s">
        <v>21</v>
      </c>
      <c r="B26" s="111" t="str">
        <f>IF($B$24="Auto-Calculated","Auto-Calculated",((C26*$C$24)+(D26*$D$24)+(E26*$E$24)+(F26*$F$24)+(G26*$G$24))/SUM($C$24:$G$24))</f>
        <v>Auto-Calculated</v>
      </c>
      <c r="C26" s="141">
        <v>0</v>
      </c>
      <c r="D26" s="141">
        <v>0</v>
      </c>
      <c r="E26" s="141">
        <v>0</v>
      </c>
      <c r="F26" s="141">
        <v>0</v>
      </c>
      <c r="G26" s="141">
        <v>0</v>
      </c>
    </row>
    <row r="27" spans="1:7" ht="15.75" x14ac:dyDescent="0.25">
      <c r="A27" s="104" t="s">
        <v>22</v>
      </c>
      <c r="B27" s="111" t="str">
        <f>IF($B$24="Auto-Calculated","Auto-Calculated",((C27*$C$24)+(D27*$D$24)+(E27*$E$24)+(F27*$F$24)+(G27*$G$24))/SUM($C$24:$G$24))</f>
        <v>Auto-Calculated</v>
      </c>
      <c r="C27" s="141">
        <v>0</v>
      </c>
      <c r="D27" s="141">
        <v>0</v>
      </c>
      <c r="E27" s="141">
        <v>0</v>
      </c>
      <c r="F27" s="141">
        <v>0</v>
      </c>
      <c r="G27" s="141">
        <v>0</v>
      </c>
    </row>
    <row r="28" spans="1:7" ht="15.75" x14ac:dyDescent="0.25">
      <c r="A28" s="104" t="s">
        <v>23</v>
      </c>
      <c r="B28" s="111" t="str">
        <f>IF($B$24="Auto-Calculated","Auto-Calculated",((C28*$C$24)+(D28*$D$24)+(E28*$E$24)+(F28*$F$24)+(G28*$G$24))/SUM($C$24:$G$24))</f>
        <v>Auto-Calculated</v>
      </c>
      <c r="C28" s="106">
        <v>0</v>
      </c>
      <c r="D28" s="141">
        <v>0</v>
      </c>
      <c r="E28" s="141">
        <v>0</v>
      </c>
      <c r="F28" s="141">
        <v>0</v>
      </c>
      <c r="G28" s="141">
        <v>0</v>
      </c>
    </row>
    <row r="29" spans="1:7" ht="15.75" x14ac:dyDescent="0.25">
      <c r="A29" s="107" t="s">
        <v>24</v>
      </c>
      <c r="B29" s="112" t="str">
        <f>IF(AND(B28&lt;&gt;"Auto-Calculated",B27&lt;&gt;"Auto-Calculated"),(B28+B27),"Auto-Calculated")</f>
        <v>Auto-Calculated</v>
      </c>
      <c r="C29" s="112" t="str">
        <f t="shared" ref="C29:F29" si="5">IF(C28+C27&gt;0,(C28+C27),"Auto-Calculated")</f>
        <v>Auto-Calculated</v>
      </c>
      <c r="D29" s="112" t="str">
        <f t="shared" si="5"/>
        <v>Auto-Calculated</v>
      </c>
      <c r="E29" s="112" t="str">
        <f t="shared" si="5"/>
        <v>Auto-Calculated</v>
      </c>
      <c r="F29" s="112" t="str">
        <f t="shared" si="5"/>
        <v>Auto-Calculated</v>
      </c>
      <c r="G29" s="112" t="str">
        <f>IF(G28+G27&gt;0,(G28+G27),"Auto-Calculated")</f>
        <v>Auto-Calculated</v>
      </c>
    </row>
    <row r="30" spans="1:7" ht="15.75" x14ac:dyDescent="0.25">
      <c r="A30" s="107" t="s">
        <v>25</v>
      </c>
      <c r="B30" s="1" t="str">
        <f>IF(AND(B27&lt;&gt;"Auto-Calculated",B25&lt;&gt;"Auto-Calculated"),(B29/B25),"Auto-Calculated")</f>
        <v>Auto-Calculated</v>
      </c>
      <c r="C30" s="1" t="str">
        <f t="shared" ref="C30:G30" si="6">IF(C27&gt;0,IF(C25&gt;0,(C29/C25)),"Auto-Calculated")</f>
        <v>Auto-Calculated</v>
      </c>
      <c r="D30" s="1" t="str">
        <f t="shared" si="6"/>
        <v>Auto-Calculated</v>
      </c>
      <c r="E30" s="1" t="str">
        <f t="shared" si="6"/>
        <v>Auto-Calculated</v>
      </c>
      <c r="F30" s="1" t="str">
        <f t="shared" si="6"/>
        <v>Auto-Calculated</v>
      </c>
      <c r="G30" s="1" t="str">
        <f t="shared" si="6"/>
        <v>Auto-Calculated</v>
      </c>
    </row>
    <row r="31" spans="1:7" ht="15.75" x14ac:dyDescent="0.25">
      <c r="A31" s="107" t="s">
        <v>26</v>
      </c>
      <c r="B31" s="1" t="str">
        <f>IF(AND(B27&lt;&gt;"Auto-Calculated",B25&lt;&gt;"Auto-Calculated"),((B29-B26)/B25),"Auto-Calculated")</f>
        <v>Auto-Calculated</v>
      </c>
      <c r="C31" s="1" t="str">
        <f t="shared" ref="C31:G31" si="7">IF(C27&gt;0,IF(C25&gt;0,(C29-C26)/C25),"Auto-Calculated")</f>
        <v>Auto-Calculated</v>
      </c>
      <c r="D31" s="1" t="str">
        <f t="shared" si="7"/>
        <v>Auto-Calculated</v>
      </c>
      <c r="E31" s="1" t="str">
        <f t="shared" si="7"/>
        <v>Auto-Calculated</v>
      </c>
      <c r="F31" s="1" t="str">
        <f t="shared" si="7"/>
        <v>Auto-Calculated</v>
      </c>
      <c r="G31" s="1" t="str">
        <f t="shared" si="7"/>
        <v>Auto-Calculated</v>
      </c>
    </row>
    <row r="32" spans="1:7" ht="15.75" x14ac:dyDescent="0.25">
      <c r="A32" s="107" t="s">
        <v>27</v>
      </c>
      <c r="B32" s="1" t="str">
        <f>IF(B24="Auto-Calculated","Auto-Calculated",B30-B31)</f>
        <v>Auto-Calculated</v>
      </c>
      <c r="C32" s="1" t="str">
        <f t="shared" ref="C32:F32" si="8">IF(C24=0,"Auto-Calculated",C30-C31)</f>
        <v>Auto-Calculated</v>
      </c>
      <c r="D32" s="1" t="str">
        <f t="shared" si="8"/>
        <v>Auto-Calculated</v>
      </c>
      <c r="E32" s="1" t="str">
        <f t="shared" si="8"/>
        <v>Auto-Calculated</v>
      </c>
      <c r="F32" s="1" t="str">
        <f t="shared" si="8"/>
        <v>Auto-Calculated</v>
      </c>
      <c r="G32" s="1" t="str">
        <f>IF(G24=0,"Auto-Calculated",G30-G31)</f>
        <v>Auto-Calculated</v>
      </c>
    </row>
    <row r="33" spans="1:7" ht="15.75" x14ac:dyDescent="0.25">
      <c r="A33" s="109" t="s">
        <v>28</v>
      </c>
      <c r="B33" s="1" t="str">
        <f>IF(B24="Auto-Calculated", "Auto-Calculated", +(B30-B31)/B30)</f>
        <v>Auto-Calculated</v>
      </c>
      <c r="C33" s="1" t="str">
        <f t="shared" ref="C33:G33" si="9">IF(C24=0, "Auto-Calculated", +(C30-C31)/C30)</f>
        <v>Auto-Calculated</v>
      </c>
      <c r="D33" s="1" t="str">
        <f t="shared" si="9"/>
        <v>Auto-Calculated</v>
      </c>
      <c r="E33" s="1" t="str">
        <f t="shared" si="9"/>
        <v>Auto-Calculated</v>
      </c>
      <c r="F33" s="1" t="str">
        <f t="shared" si="9"/>
        <v>Auto-Calculated</v>
      </c>
      <c r="G33" s="1" t="str">
        <f t="shared" si="9"/>
        <v>Auto-Calculated</v>
      </c>
    </row>
    <row r="34" spans="1:7" x14ac:dyDescent="0.25">
      <c r="A34" s="110"/>
      <c r="B34" s="6"/>
      <c r="C34" s="6"/>
      <c r="D34" s="6"/>
      <c r="E34" s="6"/>
      <c r="F34" s="6"/>
      <c r="G34" s="7"/>
    </row>
    <row r="35" spans="1:7" ht="18.75" x14ac:dyDescent="0.25">
      <c r="A35" s="113" t="s">
        <v>29</v>
      </c>
      <c r="B35" s="114" t="str">
        <f>IF(AND(B26&lt;&gt;"Auto-Calculated",B14&lt;&gt;"Auto-Calculated"),(ROUND(B26/B14*100,0)),"Auto-Calculated")</f>
        <v>Auto-Calculated</v>
      </c>
      <c r="C35" s="114" t="str">
        <f t="shared" ref="C35:G35" si="10">IF(C26&gt;0,IF(C14&gt;0,(ROUND(C26/C14*100,0))),"Auto-Calculated")</f>
        <v>Auto-Calculated</v>
      </c>
      <c r="D35" s="114" t="str">
        <f t="shared" si="10"/>
        <v>Auto-Calculated</v>
      </c>
      <c r="E35" s="114" t="str">
        <f t="shared" si="10"/>
        <v>Auto-Calculated</v>
      </c>
      <c r="F35" s="114" t="str">
        <f t="shared" si="10"/>
        <v>Auto-Calculated</v>
      </c>
      <c r="G35" s="114" t="str">
        <f t="shared" si="10"/>
        <v>Auto-Calculated</v>
      </c>
    </row>
    <row r="36" spans="1:7" x14ac:dyDescent="0.25">
      <c r="A36" s="115"/>
      <c r="B36" s="116"/>
      <c r="C36" s="116"/>
      <c r="D36" s="116"/>
      <c r="E36" s="116"/>
      <c r="F36" s="116"/>
      <c r="G36" s="117"/>
    </row>
    <row r="37" spans="1:7" ht="18.75" x14ac:dyDescent="0.25">
      <c r="A37" s="113" t="s">
        <v>30</v>
      </c>
      <c r="B37" s="118" t="str">
        <f>IF(AND(B24&lt;&gt;"Auto-Calculated",B21&lt;&gt;"Auto-Calculated"),(ROUND(100*(B33/B21),0)),"Auto-Calculated")</f>
        <v>Auto-Calculated</v>
      </c>
      <c r="C37" s="118" t="str">
        <f t="shared" ref="C37:G37" si="11">IF(C24&gt;0,IF(C21&gt;0,ROUND(100*(C33/C21),0)),"Auto-Calculated")</f>
        <v>Auto-Calculated</v>
      </c>
      <c r="D37" s="118" t="str">
        <f t="shared" si="11"/>
        <v>Auto-Calculated</v>
      </c>
      <c r="E37" s="118" t="str">
        <f t="shared" si="11"/>
        <v>Auto-Calculated</v>
      </c>
      <c r="F37" s="118" t="str">
        <f t="shared" si="11"/>
        <v>Auto-Calculated</v>
      </c>
      <c r="G37" s="118" t="str">
        <f t="shared" si="11"/>
        <v>Auto-Calculated</v>
      </c>
    </row>
    <row r="38" spans="1:7" x14ac:dyDescent="0.25">
      <c r="A38" s="119"/>
      <c r="B38" s="6"/>
      <c r="C38" s="6"/>
      <c r="D38" s="6"/>
      <c r="E38" s="6"/>
      <c r="F38" s="6"/>
      <c r="G38" s="7"/>
    </row>
    <row r="39" spans="1:7" ht="16.5" x14ac:dyDescent="0.25">
      <c r="A39" s="336" t="s">
        <v>31</v>
      </c>
      <c r="B39" s="339"/>
      <c r="C39" s="339"/>
      <c r="D39" s="339"/>
      <c r="E39" s="339"/>
      <c r="F39" s="339"/>
      <c r="G39" s="340"/>
    </row>
    <row r="40" spans="1:7" ht="16.5" x14ac:dyDescent="0.25">
      <c r="A40" s="120"/>
      <c r="B40" s="121"/>
      <c r="C40" s="121"/>
      <c r="D40" s="121"/>
      <c r="E40" s="121"/>
      <c r="F40" s="121"/>
      <c r="G40" s="122"/>
    </row>
    <row r="41" spans="1:7" ht="17.25" x14ac:dyDescent="0.25">
      <c r="A41" s="123"/>
      <c r="B41" s="124"/>
      <c r="C41" s="330" t="s">
        <v>32</v>
      </c>
      <c r="D41" s="331"/>
      <c r="E41" s="331"/>
      <c r="F41" s="331"/>
      <c r="G41" s="332"/>
    </row>
    <row r="42" spans="1:7" ht="18.75" x14ac:dyDescent="0.25">
      <c r="A42" s="125" t="s">
        <v>33</v>
      </c>
      <c r="B42" s="126" t="s">
        <v>34</v>
      </c>
      <c r="C42" s="127" t="s">
        <v>3</v>
      </c>
      <c r="D42" s="127" t="s">
        <v>4</v>
      </c>
      <c r="E42" s="127" t="s">
        <v>5</v>
      </c>
      <c r="F42" s="127" t="s">
        <v>6</v>
      </c>
      <c r="G42" s="127" t="s">
        <v>7</v>
      </c>
    </row>
    <row r="43" spans="1:7" ht="15.75" x14ac:dyDescent="0.25">
      <c r="A43" s="128" t="s">
        <v>35</v>
      </c>
      <c r="B43" s="129" t="str">
        <f>IF((C43+D43)=0, "Auto-Calculated", (D43+C43))</f>
        <v>Auto-Calculated</v>
      </c>
      <c r="C43" s="139">
        <v>0</v>
      </c>
      <c r="D43" s="139">
        <v>0</v>
      </c>
      <c r="E43" s="130"/>
      <c r="F43" s="130"/>
      <c r="G43" s="130"/>
    </row>
    <row r="44" spans="1:7" ht="15.75" x14ac:dyDescent="0.25">
      <c r="A44" s="104" t="s">
        <v>36</v>
      </c>
      <c r="B44" s="129" t="str">
        <f>IF((E44+F44+G44)=0, "Auto-Calculated", (E44+F44+G44))</f>
        <v>Auto-Calculated</v>
      </c>
      <c r="C44" s="130"/>
      <c r="D44" s="130"/>
      <c r="E44" s="139">
        <v>0</v>
      </c>
      <c r="F44" s="139">
        <v>0</v>
      </c>
      <c r="G44" s="139">
        <v>0</v>
      </c>
    </row>
    <row r="45" spans="1:7" ht="15.75" x14ac:dyDescent="0.25">
      <c r="A45" s="131" t="s">
        <v>37</v>
      </c>
      <c r="B45" s="129" t="str">
        <f>IF((SUM(C45:G45))=0, "Auto-Calculated", SUM(C45:G45))</f>
        <v>Auto-Calculated</v>
      </c>
      <c r="C45" s="139">
        <v>0</v>
      </c>
      <c r="D45" s="139">
        <v>0</v>
      </c>
      <c r="E45" s="139">
        <v>0</v>
      </c>
      <c r="F45" s="139">
        <v>0</v>
      </c>
      <c r="G45" s="139">
        <v>0</v>
      </c>
    </row>
    <row r="46" spans="1:7" x14ac:dyDescent="0.25">
      <c r="A46" s="9"/>
      <c r="B46" s="6"/>
      <c r="C46" s="6"/>
      <c r="D46" s="6"/>
      <c r="E46" s="6"/>
      <c r="F46" s="6"/>
      <c r="G46" s="7"/>
    </row>
    <row r="47" spans="1:7" ht="16.5" x14ac:dyDescent="0.25">
      <c r="A47" s="336" t="s">
        <v>38</v>
      </c>
      <c r="B47" s="339"/>
      <c r="C47" s="339"/>
      <c r="D47" s="339"/>
      <c r="E47" s="339"/>
      <c r="F47" s="339"/>
      <c r="G47" s="340"/>
    </row>
    <row r="48" spans="1:7" ht="23.25" x14ac:dyDescent="0.3">
      <c r="A48" s="132"/>
      <c r="B48" s="133"/>
      <c r="C48" s="328"/>
      <c r="D48" s="328"/>
      <c r="E48" s="328"/>
      <c r="F48" s="328"/>
      <c r="G48" s="329"/>
    </row>
    <row r="49" spans="1:7" ht="23.25" x14ac:dyDescent="0.25">
      <c r="A49" s="134"/>
      <c r="B49" s="135"/>
      <c r="C49" s="330" t="s">
        <v>32</v>
      </c>
      <c r="D49" s="331"/>
      <c r="E49" s="331"/>
      <c r="F49" s="331"/>
      <c r="G49" s="332"/>
    </row>
    <row r="50" spans="1:7" ht="18.75" x14ac:dyDescent="0.25">
      <c r="A50" s="125" t="s">
        <v>33</v>
      </c>
      <c r="B50" s="126" t="s">
        <v>34</v>
      </c>
      <c r="C50" s="127" t="s">
        <v>3</v>
      </c>
      <c r="D50" s="127" t="s">
        <v>4</v>
      </c>
      <c r="E50" s="127" t="s">
        <v>5</v>
      </c>
      <c r="F50" s="127" t="s">
        <v>6</v>
      </c>
      <c r="G50" s="127" t="s">
        <v>7</v>
      </c>
    </row>
    <row r="51" spans="1:7" ht="15.75" x14ac:dyDescent="0.25">
      <c r="A51" s="136" t="s">
        <v>39</v>
      </c>
      <c r="B51" s="129" t="str">
        <f>IF((C51+D51)=0, "Auto-Calculated", (D51+C51))</f>
        <v>Auto-Calculated</v>
      </c>
      <c r="C51" s="139">
        <v>0</v>
      </c>
      <c r="D51" s="139">
        <v>0</v>
      </c>
      <c r="E51" s="130"/>
      <c r="F51" s="130"/>
      <c r="G51" s="130"/>
    </row>
    <row r="52" spans="1:7" ht="15.75" x14ac:dyDescent="0.25">
      <c r="A52" s="137" t="s">
        <v>40</v>
      </c>
      <c r="B52" s="129" t="str">
        <f>IF((E52+F52+G52)=0, "Auto-Calculated", (E52+F52+G52))</f>
        <v>Auto-Calculated</v>
      </c>
      <c r="C52" s="130"/>
      <c r="D52" s="130"/>
      <c r="E52" s="139">
        <v>0</v>
      </c>
      <c r="F52" s="139">
        <v>0</v>
      </c>
      <c r="G52" s="139">
        <v>0</v>
      </c>
    </row>
    <row r="53" spans="1:7" ht="15.75" x14ac:dyDescent="0.25">
      <c r="A53" s="138" t="s">
        <v>41</v>
      </c>
      <c r="B53" s="129" t="str">
        <f>IF((SUM(C53:G53))=0, "Auto-Calculated", SUM(C53:G53))</f>
        <v>Auto-Calculated</v>
      </c>
      <c r="C53" s="139">
        <v>0</v>
      </c>
      <c r="D53" s="139">
        <v>0</v>
      </c>
      <c r="E53" s="139">
        <v>0</v>
      </c>
      <c r="F53" s="139">
        <v>0</v>
      </c>
      <c r="G53" s="139">
        <v>0</v>
      </c>
    </row>
    <row r="54" spans="1:7" x14ac:dyDescent="0.25">
      <c r="A54" s="186"/>
      <c r="B54" s="187"/>
      <c r="C54" s="187"/>
      <c r="D54" s="187"/>
      <c r="E54" s="187"/>
      <c r="F54" s="187"/>
      <c r="G54" s="188"/>
    </row>
    <row r="55" spans="1:7" ht="84" customHeight="1" x14ac:dyDescent="0.25">
      <c r="A55" s="341" t="s">
        <v>167</v>
      </c>
      <c r="B55" s="342"/>
      <c r="C55" s="342"/>
      <c r="D55" s="342"/>
      <c r="E55" s="342"/>
      <c r="F55" s="342"/>
      <c r="G55" s="343"/>
    </row>
    <row r="56" spans="1:7" x14ac:dyDescent="0.25">
      <c r="A56" s="325"/>
      <c r="B56" s="326"/>
      <c r="C56" s="326"/>
      <c r="D56" s="326"/>
      <c r="E56" s="326"/>
      <c r="F56" s="326"/>
      <c r="G56" s="327"/>
    </row>
    <row r="57" spans="1:7" ht="15.75" x14ac:dyDescent="0.25">
      <c r="A57" s="303" t="s">
        <v>168</v>
      </c>
      <c r="B57" s="286"/>
      <c r="C57" s="286"/>
      <c r="D57" s="286"/>
      <c r="E57" s="286"/>
      <c r="F57" s="286"/>
      <c r="G57" s="344"/>
    </row>
    <row r="58" spans="1:7" x14ac:dyDescent="0.25">
      <c r="A58" s="345" t="s">
        <v>42</v>
      </c>
      <c r="B58" s="346"/>
      <c r="C58" s="346"/>
      <c r="D58" s="346"/>
      <c r="E58" s="346"/>
      <c r="F58" s="346"/>
      <c r="G58" s="347"/>
    </row>
    <row r="59" spans="1:7" ht="15.75" x14ac:dyDescent="0.25">
      <c r="A59" s="348" t="s">
        <v>43</v>
      </c>
      <c r="B59" s="349"/>
      <c r="C59" s="200"/>
      <c r="D59" s="200"/>
      <c r="E59" s="200"/>
      <c r="F59" s="350" t="s">
        <v>44</v>
      </c>
      <c r="G59" s="351"/>
    </row>
    <row r="60" spans="1:7" ht="15.75" x14ac:dyDescent="0.25">
      <c r="A60" s="352" t="s">
        <v>45</v>
      </c>
      <c r="B60" s="353"/>
      <c r="C60" s="201"/>
      <c r="D60" s="201"/>
      <c r="E60" s="201"/>
      <c r="F60" s="354" t="s">
        <v>46</v>
      </c>
      <c r="G60" s="355"/>
    </row>
    <row r="61" spans="1:7" ht="15.75" x14ac:dyDescent="0.25">
      <c r="A61" s="195"/>
      <c r="B61" s="196"/>
      <c r="C61" s="197"/>
      <c r="D61" s="197"/>
      <c r="E61" s="197"/>
      <c r="F61" s="198"/>
      <c r="G61" s="199"/>
    </row>
  </sheetData>
  <protectedRanges>
    <protectedRange sqref="A59:A60 F60" name="Range2"/>
  </protectedRanges>
  <mergeCells count="16">
    <mergeCell ref="A57:G57"/>
    <mergeCell ref="A58:G58"/>
    <mergeCell ref="A59:B59"/>
    <mergeCell ref="F59:G59"/>
    <mergeCell ref="A60:B60"/>
    <mergeCell ref="F60:G60"/>
    <mergeCell ref="A56:G56"/>
    <mergeCell ref="C48:G48"/>
    <mergeCell ref="C49:G49"/>
    <mergeCell ref="A3:G3"/>
    <mergeCell ref="A5:G5"/>
    <mergeCell ref="C7:G7"/>
    <mergeCell ref="A39:G39"/>
    <mergeCell ref="C41:G41"/>
    <mergeCell ref="A47:G47"/>
    <mergeCell ref="A55:G55"/>
  </mergeCells>
  <dataValidations count="2">
    <dataValidation type="decimal" operator="greaterThanOrEqual" allowBlank="1" showInputMessage="1" showErrorMessage="1" sqref="C13:G15 D16:G16 C25:G27 D28:G28" xr:uid="{A90CAFE2-3E26-4500-A41A-EE0E32B4291B}">
      <formula1>0</formula1>
    </dataValidation>
    <dataValidation type="whole" operator="greaterThanOrEqual" allowBlank="1" showInputMessage="1" showErrorMessage="1" sqref="C9:G9 C12:G12 C24:G24 C43:D43 E44:G44 C45:G45 C51:G53" xr:uid="{1678A275-A6A1-4C30-88AF-CAC567AC493B}">
      <formula1>0</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D34E-8EE8-4B9A-ABD5-55EC5D54A4FB}">
  <dimension ref="A1:G56"/>
  <sheetViews>
    <sheetView zoomScale="85" zoomScaleNormal="85" workbookViewId="0">
      <selection activeCell="C24" sqref="C24"/>
    </sheetView>
  </sheetViews>
  <sheetFormatPr defaultColWidth="9.140625" defaultRowHeight="15" x14ac:dyDescent="0.25"/>
  <cols>
    <col min="1" max="1" width="165.7109375" style="189" customWidth="1"/>
    <col min="2" max="7" width="19.5703125" style="189" customWidth="1"/>
    <col min="8" max="16384" width="9.140625" style="189"/>
  </cols>
  <sheetData>
    <row r="1" spans="1:7" ht="15.75" x14ac:dyDescent="0.25">
      <c r="A1" s="81"/>
      <c r="B1" s="82"/>
      <c r="C1" s="82"/>
      <c r="D1" s="82"/>
      <c r="E1" s="82"/>
      <c r="F1" s="82"/>
      <c r="G1" s="83"/>
    </row>
    <row r="2" spans="1:7" ht="26.25" x14ac:dyDescent="0.25">
      <c r="A2" s="84" t="s">
        <v>217</v>
      </c>
      <c r="B2" s="85"/>
      <c r="C2" s="85"/>
      <c r="D2" s="85"/>
      <c r="E2" s="85"/>
      <c r="F2" s="85"/>
      <c r="G2" s="86"/>
    </row>
    <row r="3" spans="1:7" ht="26.25" x14ac:dyDescent="0.25">
      <c r="A3" s="333" t="s">
        <v>161</v>
      </c>
      <c r="B3" s="334"/>
      <c r="C3" s="334"/>
      <c r="D3" s="334"/>
      <c r="E3" s="334"/>
      <c r="F3" s="334"/>
      <c r="G3" s="335"/>
    </row>
    <row r="4" spans="1:7" x14ac:dyDescent="0.25">
      <c r="A4" s="87"/>
      <c r="B4" s="88"/>
      <c r="C4" s="88"/>
      <c r="D4" s="88"/>
      <c r="E4" s="88"/>
      <c r="F4" s="88"/>
      <c r="G4" s="89"/>
    </row>
    <row r="5" spans="1:7" ht="16.5" x14ac:dyDescent="0.25">
      <c r="A5" s="336" t="s">
        <v>0</v>
      </c>
      <c r="B5" s="337"/>
      <c r="C5" s="337"/>
      <c r="D5" s="337"/>
      <c r="E5" s="337"/>
      <c r="F5" s="337"/>
      <c r="G5" s="338"/>
    </row>
    <row r="6" spans="1:7" ht="16.5" x14ac:dyDescent="0.25">
      <c r="A6" s="90"/>
      <c r="B6" s="91"/>
      <c r="C6" s="91"/>
      <c r="D6" s="91"/>
      <c r="E6" s="91"/>
      <c r="F6" s="91"/>
      <c r="G6" s="92"/>
    </row>
    <row r="7" spans="1:7" ht="17.25" x14ac:dyDescent="0.25">
      <c r="A7" s="93"/>
      <c r="B7" s="94"/>
      <c r="C7" s="330" t="s">
        <v>1</v>
      </c>
      <c r="D7" s="331"/>
      <c r="E7" s="331"/>
      <c r="F7" s="331"/>
      <c r="G7" s="332"/>
    </row>
    <row r="8" spans="1:7" ht="15.75" x14ac:dyDescent="0.25">
      <c r="A8" s="95"/>
      <c r="B8" s="96" t="s">
        <v>2</v>
      </c>
      <c r="C8" s="97" t="s">
        <v>3</v>
      </c>
      <c r="D8" s="97" t="s">
        <v>4</v>
      </c>
      <c r="E8" s="97" t="s">
        <v>5</v>
      </c>
      <c r="F8" s="97" t="s">
        <v>6</v>
      </c>
      <c r="G8" s="97" t="s">
        <v>7</v>
      </c>
    </row>
    <row r="9" spans="1:7" ht="18.75" x14ac:dyDescent="0.25">
      <c r="A9" s="98" t="s">
        <v>125</v>
      </c>
      <c r="B9" s="99" t="str">
        <f>IF(SUM(C9:G9)&gt;0,SUM(C9:G9),"Auto-Calculated")</f>
        <v>Auto-Calculated</v>
      </c>
      <c r="C9" s="139">
        <v>0</v>
      </c>
      <c r="D9" s="139">
        <v>0</v>
      </c>
      <c r="E9" s="139">
        <v>0</v>
      </c>
      <c r="F9" s="139">
        <v>0</v>
      </c>
      <c r="G9" s="139">
        <v>0</v>
      </c>
    </row>
    <row r="10" spans="1:7" x14ac:dyDescent="0.25">
      <c r="A10" s="95"/>
      <c r="B10" s="100"/>
      <c r="C10" s="100"/>
      <c r="D10" s="100"/>
      <c r="E10" s="100"/>
      <c r="F10" s="100"/>
      <c r="G10" s="101"/>
    </row>
    <row r="11" spans="1:7" ht="18.75" x14ac:dyDescent="0.25">
      <c r="A11" s="102" t="s">
        <v>47</v>
      </c>
      <c r="B11" s="100"/>
      <c r="C11" s="100"/>
      <c r="D11" s="100"/>
      <c r="E11" s="100"/>
      <c r="F11" s="100"/>
      <c r="G11" s="101"/>
    </row>
    <row r="12" spans="1:7" ht="15.75" x14ac:dyDescent="0.25">
      <c r="A12" s="103" t="s">
        <v>8</v>
      </c>
      <c r="B12" s="99" t="str">
        <f>IF(SUM(C12:G12)&gt;0,SUM(C12:G12),"Auto-Calculated")</f>
        <v>Auto-Calculated</v>
      </c>
      <c r="C12" s="139">
        <v>0</v>
      </c>
      <c r="D12" s="139">
        <v>0</v>
      </c>
      <c r="E12" s="139">
        <v>0</v>
      </c>
      <c r="F12" s="139">
        <v>0</v>
      </c>
      <c r="G12" s="139">
        <v>0</v>
      </c>
    </row>
    <row r="13" spans="1:7" ht="15.75" x14ac:dyDescent="0.25">
      <c r="A13" s="104" t="s">
        <v>9</v>
      </c>
      <c r="B13" s="105" t="str">
        <f>IF($B$12="Auto-Calculated","Auto-Calculated",((C13*$C$12)+(D13*$D$12)+(E13*$E$12)+(F13*$F$12)+(G13*$G$12))/SUM($C$12:$G$12))</f>
        <v>Auto-Calculated</v>
      </c>
      <c r="C13" s="140">
        <v>0</v>
      </c>
      <c r="D13" s="140">
        <v>0</v>
      </c>
      <c r="E13" s="140">
        <v>0</v>
      </c>
      <c r="F13" s="140">
        <v>0</v>
      </c>
      <c r="G13" s="140">
        <v>0</v>
      </c>
    </row>
    <row r="14" spans="1:7" ht="15.75" x14ac:dyDescent="0.25">
      <c r="A14" s="104" t="s">
        <v>126</v>
      </c>
      <c r="B14" s="105" t="str">
        <f>IF($B$12="Auto-Calculated","Auto-Calculated",((C14*$C$12)+(D14*$D$12)+(E14*$E$12)+(F14*$F$12)+(G14*$G$12))/SUM($C$12:$G$12))</f>
        <v>Auto-Calculated</v>
      </c>
      <c r="C14" s="140">
        <v>0</v>
      </c>
      <c r="D14" s="140">
        <v>0</v>
      </c>
      <c r="E14" s="140">
        <v>0</v>
      </c>
      <c r="F14" s="140">
        <v>0</v>
      </c>
      <c r="G14" s="140">
        <v>0</v>
      </c>
    </row>
    <row r="15" spans="1:7" ht="15.75" x14ac:dyDescent="0.25">
      <c r="A15" s="104" t="s">
        <v>11</v>
      </c>
      <c r="B15" s="105" t="str">
        <f>IF($B$12="Auto-Calculated","Auto-Calculated",((C15*$C$12)+(D15*$D$12)+(E15*$E$12)+(F15*$F$12)+(G15*$G$12))/SUM($C$12:$G$12))</f>
        <v>Auto-Calculated</v>
      </c>
      <c r="C15" s="140">
        <v>0</v>
      </c>
      <c r="D15" s="140">
        <v>0</v>
      </c>
      <c r="E15" s="140">
        <v>0</v>
      </c>
      <c r="F15" s="140">
        <v>0</v>
      </c>
      <c r="G15" s="140">
        <v>0</v>
      </c>
    </row>
    <row r="16" spans="1:7" ht="15.75" x14ac:dyDescent="0.25">
      <c r="A16" s="104" t="s">
        <v>12</v>
      </c>
      <c r="B16" s="105" t="str">
        <f>IF($B$12="Auto-Calculated","Auto-Calculated",((C16*$C$12)+(D16*$D$12)+(E16*$E$12)+(F16*$F$12)+(G16*$G$12))/SUM($C$12:$G$12))</f>
        <v>Auto-Calculated</v>
      </c>
      <c r="C16" s="106">
        <v>0</v>
      </c>
      <c r="D16" s="140">
        <v>0</v>
      </c>
      <c r="E16" s="140">
        <v>0</v>
      </c>
      <c r="F16" s="140">
        <v>0</v>
      </c>
      <c r="G16" s="140">
        <v>0</v>
      </c>
    </row>
    <row r="17" spans="1:7" ht="15.75" x14ac:dyDescent="0.25">
      <c r="A17" s="107" t="s">
        <v>13</v>
      </c>
      <c r="B17" s="108" t="str">
        <f>IF(AND(B16&lt;&gt;"Auto-Calculated",B15&lt;&gt;"Auto-Calculated"),(B16+B15),"Auto-Calculated")</f>
        <v>Auto-Calculated</v>
      </c>
      <c r="C17" s="108" t="str">
        <f t="shared" ref="C17:G17" si="0">IF(C16+C15&gt;0,(C16+C15),"Auto-Calculated")</f>
        <v>Auto-Calculated</v>
      </c>
      <c r="D17" s="108" t="str">
        <f t="shared" si="0"/>
        <v>Auto-Calculated</v>
      </c>
      <c r="E17" s="108" t="str">
        <f t="shared" si="0"/>
        <v>Auto-Calculated</v>
      </c>
      <c r="F17" s="108" t="str">
        <f t="shared" si="0"/>
        <v>Auto-Calculated</v>
      </c>
      <c r="G17" s="108" t="str">
        <f t="shared" si="0"/>
        <v>Auto-Calculated</v>
      </c>
    </row>
    <row r="18" spans="1:7" ht="15.75" x14ac:dyDescent="0.25">
      <c r="A18" s="107" t="s">
        <v>14</v>
      </c>
      <c r="B18" s="1" t="str">
        <f>IF(AND(B15&lt;&gt;"Auto-Calculated",B13&lt;&gt;"Auto-Calculated"),(B17/B13),"Auto-Calculated")</f>
        <v>Auto-Calculated</v>
      </c>
      <c r="C18" s="1" t="str">
        <f t="shared" ref="C18:G18" si="1">IF(C15&gt;0,IF(C13&gt;0,(C17/C13)),"Auto-Calculated")</f>
        <v>Auto-Calculated</v>
      </c>
      <c r="D18" s="1" t="str">
        <f t="shared" si="1"/>
        <v>Auto-Calculated</v>
      </c>
      <c r="E18" s="1" t="str">
        <f t="shared" si="1"/>
        <v>Auto-Calculated</v>
      </c>
      <c r="F18" s="1" t="str">
        <f t="shared" si="1"/>
        <v>Auto-Calculated</v>
      </c>
      <c r="G18" s="1" t="str">
        <f t="shared" si="1"/>
        <v>Auto-Calculated</v>
      </c>
    </row>
    <row r="19" spans="1:7" ht="15.75" x14ac:dyDescent="0.25">
      <c r="A19" s="107" t="s">
        <v>15</v>
      </c>
      <c r="B19" s="1" t="str">
        <f>IF(AND(B15&lt;&gt;"Auto-Calculated",B13&lt;&gt;"Auto-Calculated"),((B17-B14)/B13),"Auto-Calculated")</f>
        <v>Auto-Calculated</v>
      </c>
      <c r="C19" s="1" t="str">
        <f t="shared" ref="C19:G19" si="2">IF(C15&gt;0,IF(C13&gt;0,(C17-C14)/C13),"Auto-Calculated")</f>
        <v>Auto-Calculated</v>
      </c>
      <c r="D19" s="1" t="str">
        <f t="shared" si="2"/>
        <v>Auto-Calculated</v>
      </c>
      <c r="E19" s="1" t="str">
        <f t="shared" si="2"/>
        <v>Auto-Calculated</v>
      </c>
      <c r="F19" s="1" t="str">
        <f t="shared" si="2"/>
        <v>Auto-Calculated</v>
      </c>
      <c r="G19" s="1" t="str">
        <f t="shared" si="2"/>
        <v>Auto-Calculated</v>
      </c>
    </row>
    <row r="20" spans="1:7" ht="15.75" x14ac:dyDescent="0.25">
      <c r="A20" s="107" t="s">
        <v>16</v>
      </c>
      <c r="B20" s="1" t="str">
        <f>IF(B12="Auto-Calculated","Auto-Calculated",B18-B19)</f>
        <v>Auto-Calculated</v>
      </c>
      <c r="C20" s="1" t="str">
        <f t="shared" ref="C20:G20" si="3">IF(C12=0,"Auto-Calculated",C18-C19)</f>
        <v>Auto-Calculated</v>
      </c>
      <c r="D20" s="1" t="str">
        <f t="shared" si="3"/>
        <v>Auto-Calculated</v>
      </c>
      <c r="E20" s="1" t="str">
        <f t="shared" si="3"/>
        <v>Auto-Calculated</v>
      </c>
      <c r="F20" s="1" t="str">
        <f t="shared" si="3"/>
        <v>Auto-Calculated</v>
      </c>
      <c r="G20" s="1" t="str">
        <f t="shared" si="3"/>
        <v>Auto-Calculated</v>
      </c>
    </row>
    <row r="21" spans="1:7" ht="15.75" x14ac:dyDescent="0.25">
      <c r="A21" s="109" t="s">
        <v>17</v>
      </c>
      <c r="B21" s="1" t="str">
        <f>IF(B12="Auto-Calculated", "Auto-Calculated", +(B18-B19)/B18)</f>
        <v>Auto-Calculated</v>
      </c>
      <c r="C21" s="1" t="str">
        <f t="shared" ref="C21:G21" si="4">IF(C12=0, "Auto-Calculated", +(C18-C19)/C18)</f>
        <v>Auto-Calculated</v>
      </c>
      <c r="D21" s="1" t="str">
        <f t="shared" si="4"/>
        <v>Auto-Calculated</v>
      </c>
      <c r="E21" s="1" t="str">
        <f t="shared" si="4"/>
        <v>Auto-Calculated</v>
      </c>
      <c r="F21" s="1" t="str">
        <f t="shared" si="4"/>
        <v>Auto-Calculated</v>
      </c>
      <c r="G21" s="1" t="str">
        <f t="shared" si="4"/>
        <v>Auto-Calculated</v>
      </c>
    </row>
    <row r="22" spans="1:7" x14ac:dyDescent="0.25">
      <c r="A22" s="110"/>
      <c r="B22" s="6"/>
      <c r="C22" s="6"/>
      <c r="D22" s="6"/>
      <c r="E22" s="6"/>
      <c r="F22" s="6"/>
      <c r="G22" s="7"/>
    </row>
    <row r="23" spans="1:7" ht="18.75" x14ac:dyDescent="0.25">
      <c r="A23" s="102" t="s">
        <v>18</v>
      </c>
      <c r="B23" s="8"/>
      <c r="C23" s="100"/>
      <c r="D23" s="100"/>
      <c r="E23" s="100"/>
      <c r="F23" s="100"/>
      <c r="G23" s="101"/>
    </row>
    <row r="24" spans="1:7" ht="15.75" x14ac:dyDescent="0.25">
      <c r="A24" s="103" t="s">
        <v>19</v>
      </c>
      <c r="B24" s="99" t="str">
        <f>IF(SUM(C24:G24)&gt;0,SUM(C24:G24),"Auto-Calculated")</f>
        <v>Auto-Calculated</v>
      </c>
      <c r="C24" s="139">
        <v>0</v>
      </c>
      <c r="D24" s="139">
        <v>0</v>
      </c>
      <c r="E24" s="139">
        <v>0</v>
      </c>
      <c r="F24" s="139">
        <v>0</v>
      </c>
      <c r="G24" s="139">
        <v>0</v>
      </c>
    </row>
    <row r="25" spans="1:7" ht="15.75" x14ac:dyDescent="0.25">
      <c r="A25" s="104" t="s">
        <v>20</v>
      </c>
      <c r="B25" s="111" t="str">
        <f>IF($B$24="Auto-Calculated","Auto-Calculated",((C25*$C$24)+(D25*$D$24)+(E25*$E$24)+(F25*$F$24)+(G25*$G$24))/SUM($C$24:$G$24))</f>
        <v>Auto-Calculated</v>
      </c>
      <c r="C25" s="141">
        <v>0</v>
      </c>
      <c r="D25" s="141">
        <v>0</v>
      </c>
      <c r="E25" s="141">
        <v>0</v>
      </c>
      <c r="F25" s="141">
        <v>0</v>
      </c>
      <c r="G25" s="141">
        <v>0</v>
      </c>
    </row>
    <row r="26" spans="1:7" ht="15.75" x14ac:dyDescent="0.25">
      <c r="A26" s="104" t="s">
        <v>165</v>
      </c>
      <c r="B26" s="111" t="str">
        <f>IF($B$24="Auto-Calculated","Auto-Calculated",((C26*$C$24)+(D26*$D$24)+(E26*$E$24)+(F26*$F$24)+(G26*$G$24))/SUM($C$24:$G$24))</f>
        <v>Auto-Calculated</v>
      </c>
      <c r="C26" s="141">
        <v>0</v>
      </c>
      <c r="D26" s="141">
        <v>0</v>
      </c>
      <c r="E26" s="141">
        <v>0</v>
      </c>
      <c r="F26" s="141">
        <v>0</v>
      </c>
      <c r="G26" s="141">
        <v>0</v>
      </c>
    </row>
    <row r="27" spans="1:7" ht="15.75" x14ac:dyDescent="0.25">
      <c r="A27" s="104" t="s">
        <v>22</v>
      </c>
      <c r="B27" s="111" t="str">
        <f>IF($B$24="Auto-Calculated","Auto-Calculated",((C27*$C$24)+(D27*$D$24)+(E27*$E$24)+(F27*$F$24)+(G27*$G$24))/SUM($C$24:$G$24))</f>
        <v>Auto-Calculated</v>
      </c>
      <c r="C27" s="141">
        <v>0</v>
      </c>
      <c r="D27" s="141">
        <v>0</v>
      </c>
      <c r="E27" s="141">
        <v>0</v>
      </c>
      <c r="F27" s="141">
        <v>0</v>
      </c>
      <c r="G27" s="141">
        <v>0</v>
      </c>
    </row>
    <row r="28" spans="1:7" ht="15.75" x14ac:dyDescent="0.25">
      <c r="A28" s="104" t="s">
        <v>23</v>
      </c>
      <c r="B28" s="111" t="str">
        <f>IF($B$24="Auto-Calculated","Auto-Calculated",((C28*$C$24)+(D28*$D$24)+(E28*$E$24)+(F28*$F$24)+(G28*$G$24))/SUM($C$24:$G$24))</f>
        <v>Auto-Calculated</v>
      </c>
      <c r="C28" s="106">
        <v>0</v>
      </c>
      <c r="D28" s="141">
        <v>0</v>
      </c>
      <c r="E28" s="141">
        <v>0</v>
      </c>
      <c r="F28" s="141">
        <v>0</v>
      </c>
      <c r="G28" s="141">
        <v>0</v>
      </c>
    </row>
    <row r="29" spans="1:7" ht="15.75" x14ac:dyDescent="0.25">
      <c r="A29" s="107" t="s">
        <v>24</v>
      </c>
      <c r="B29" s="112" t="str">
        <f>IF(AND(B28&lt;&gt;"Auto-Calculated",B27&lt;&gt;"Auto-Calculated"),(B28+B27),"Auto-Calculated")</f>
        <v>Auto-Calculated</v>
      </c>
      <c r="C29" s="112" t="str">
        <f t="shared" ref="C29:F29" si="5">IF(C28+C27&gt;0,(C28+C27),"Auto-Calculated")</f>
        <v>Auto-Calculated</v>
      </c>
      <c r="D29" s="112" t="str">
        <f t="shared" si="5"/>
        <v>Auto-Calculated</v>
      </c>
      <c r="E29" s="112" t="str">
        <f t="shared" si="5"/>
        <v>Auto-Calculated</v>
      </c>
      <c r="F29" s="112" t="str">
        <f t="shared" si="5"/>
        <v>Auto-Calculated</v>
      </c>
      <c r="G29" s="112" t="str">
        <f>IF(G28+G27&gt;0,(G28+G27),"Auto-Calculated")</f>
        <v>Auto-Calculated</v>
      </c>
    </row>
    <row r="30" spans="1:7" ht="15.75" x14ac:dyDescent="0.25">
      <c r="A30" s="107" t="s">
        <v>25</v>
      </c>
      <c r="B30" s="1" t="str">
        <f>IF(AND(B27&lt;&gt;"Auto-Calculated",B25&lt;&gt;"Auto-Calculated"),(B29/B25),"Auto-Calculated")</f>
        <v>Auto-Calculated</v>
      </c>
      <c r="C30" s="1" t="str">
        <f t="shared" ref="C30:G30" si="6">IF(C27&gt;0,IF(C25&gt;0,(C29/C25)),"Auto-Calculated")</f>
        <v>Auto-Calculated</v>
      </c>
      <c r="D30" s="1" t="str">
        <f t="shared" si="6"/>
        <v>Auto-Calculated</v>
      </c>
      <c r="E30" s="1" t="str">
        <f t="shared" si="6"/>
        <v>Auto-Calculated</v>
      </c>
      <c r="F30" s="1" t="str">
        <f t="shared" si="6"/>
        <v>Auto-Calculated</v>
      </c>
      <c r="G30" s="1" t="str">
        <f t="shared" si="6"/>
        <v>Auto-Calculated</v>
      </c>
    </row>
    <row r="31" spans="1:7" ht="15.75" x14ac:dyDescent="0.25">
      <c r="A31" s="107" t="s">
        <v>26</v>
      </c>
      <c r="B31" s="1" t="str">
        <f>IF(AND(B27&lt;&gt;"Auto-Calculated",B25&lt;&gt;"Auto-Calculated"),((B29-B26)/B25),"Auto-Calculated")</f>
        <v>Auto-Calculated</v>
      </c>
      <c r="C31" s="1" t="str">
        <f t="shared" ref="C31:G31" si="7">IF(C27&gt;0,IF(C25&gt;0,(C29-C26)/C25),"Auto-Calculated")</f>
        <v>Auto-Calculated</v>
      </c>
      <c r="D31" s="1" t="str">
        <f t="shared" si="7"/>
        <v>Auto-Calculated</v>
      </c>
      <c r="E31" s="1" t="str">
        <f t="shared" si="7"/>
        <v>Auto-Calculated</v>
      </c>
      <c r="F31" s="1" t="str">
        <f t="shared" si="7"/>
        <v>Auto-Calculated</v>
      </c>
      <c r="G31" s="1" t="str">
        <f t="shared" si="7"/>
        <v>Auto-Calculated</v>
      </c>
    </row>
    <row r="32" spans="1:7" ht="15.75" x14ac:dyDescent="0.25">
      <c r="A32" s="107" t="s">
        <v>27</v>
      </c>
      <c r="B32" s="1" t="str">
        <f>IF(B24="Auto-Calculated","Auto-Calculated",B30-B31)</f>
        <v>Auto-Calculated</v>
      </c>
      <c r="C32" s="1" t="str">
        <f t="shared" ref="C32:F32" si="8">IF(C24=0,"Auto-Calculated",C30-C31)</f>
        <v>Auto-Calculated</v>
      </c>
      <c r="D32" s="1" t="str">
        <f t="shared" si="8"/>
        <v>Auto-Calculated</v>
      </c>
      <c r="E32" s="1" t="str">
        <f t="shared" si="8"/>
        <v>Auto-Calculated</v>
      </c>
      <c r="F32" s="1" t="str">
        <f t="shared" si="8"/>
        <v>Auto-Calculated</v>
      </c>
      <c r="G32" s="1" t="str">
        <f>IF(G24=0,"Auto-Calculated",G30-G31)</f>
        <v>Auto-Calculated</v>
      </c>
    </row>
    <row r="33" spans="1:7" ht="15.75" x14ac:dyDescent="0.25">
      <c r="A33" s="109" t="s">
        <v>28</v>
      </c>
      <c r="B33" s="1" t="str">
        <f>IF(B24="Auto-Calculated", "Auto-Calculated", +(B30-B31)/B30)</f>
        <v>Auto-Calculated</v>
      </c>
      <c r="C33" s="1" t="str">
        <f t="shared" ref="C33:G33" si="9">IF(C24=0, "Auto-Calculated", +(C30-C31)/C30)</f>
        <v>Auto-Calculated</v>
      </c>
      <c r="D33" s="1" t="str">
        <f t="shared" si="9"/>
        <v>Auto-Calculated</v>
      </c>
      <c r="E33" s="1" t="str">
        <f t="shared" si="9"/>
        <v>Auto-Calculated</v>
      </c>
      <c r="F33" s="1" t="str">
        <f t="shared" si="9"/>
        <v>Auto-Calculated</v>
      </c>
      <c r="G33" s="1" t="str">
        <f t="shared" si="9"/>
        <v>Auto-Calculated</v>
      </c>
    </row>
    <row r="34" spans="1:7" x14ac:dyDescent="0.25">
      <c r="A34" s="110"/>
      <c r="B34" s="6"/>
      <c r="C34" s="6"/>
      <c r="D34" s="6"/>
      <c r="E34" s="6"/>
      <c r="F34" s="6"/>
      <c r="G34" s="7"/>
    </row>
    <row r="35" spans="1:7" ht="18.75" x14ac:dyDescent="0.25">
      <c r="A35" s="113" t="s">
        <v>29</v>
      </c>
      <c r="B35" s="114" t="str">
        <f>IF(AND(B26&lt;&gt;"Auto-Calculated",B14&lt;&gt;"Auto-Calculated"),(ROUND(B26/B14*100,0)),"Auto-Calculated")</f>
        <v>Auto-Calculated</v>
      </c>
      <c r="C35" s="114" t="str">
        <f t="shared" ref="C35:G35" si="10">IF(C26&gt;0,IF(C14&gt;0,(ROUND(C26/C14*100,0))),"Auto-Calculated")</f>
        <v>Auto-Calculated</v>
      </c>
      <c r="D35" s="114" t="str">
        <f t="shared" si="10"/>
        <v>Auto-Calculated</v>
      </c>
      <c r="E35" s="114" t="str">
        <f t="shared" si="10"/>
        <v>Auto-Calculated</v>
      </c>
      <c r="F35" s="114" t="str">
        <f t="shared" si="10"/>
        <v>Auto-Calculated</v>
      </c>
      <c r="G35" s="114" t="str">
        <f t="shared" si="10"/>
        <v>Auto-Calculated</v>
      </c>
    </row>
    <row r="36" spans="1:7" x14ac:dyDescent="0.25">
      <c r="A36" s="115"/>
      <c r="B36" s="116"/>
      <c r="C36" s="116"/>
      <c r="D36" s="116"/>
      <c r="E36" s="116"/>
      <c r="F36" s="116"/>
      <c r="G36" s="117"/>
    </row>
    <row r="37" spans="1:7" ht="18.75" x14ac:dyDescent="0.25">
      <c r="A37" s="113" t="s">
        <v>30</v>
      </c>
      <c r="B37" s="118" t="str">
        <f>IF(AND(B24&lt;&gt;"Auto-Calculated",B21&lt;&gt;"Auto-Calculated"),(ROUND(100*(B33/B21),0)),"Auto-Calculated")</f>
        <v>Auto-Calculated</v>
      </c>
      <c r="C37" s="118" t="str">
        <f t="shared" ref="C37:G37" si="11">IF(C24&gt;0,IF(C21&gt;0,ROUND(100*(C33/C21),0)),"Auto-Calculated")</f>
        <v>Auto-Calculated</v>
      </c>
      <c r="D37" s="118" t="str">
        <f t="shared" si="11"/>
        <v>Auto-Calculated</v>
      </c>
      <c r="E37" s="118" t="str">
        <f t="shared" si="11"/>
        <v>Auto-Calculated</v>
      </c>
      <c r="F37" s="118" t="str">
        <f t="shared" si="11"/>
        <v>Auto-Calculated</v>
      </c>
      <c r="G37" s="118" t="str">
        <f t="shared" si="11"/>
        <v>Auto-Calculated</v>
      </c>
    </row>
    <row r="38" spans="1:7" x14ac:dyDescent="0.25">
      <c r="A38" s="119"/>
      <c r="B38" s="6"/>
      <c r="C38" s="6"/>
      <c r="D38" s="6"/>
      <c r="E38" s="6"/>
      <c r="F38" s="6"/>
      <c r="G38" s="7"/>
    </row>
    <row r="39" spans="1:7" ht="16.5" x14ac:dyDescent="0.25">
      <c r="A39" s="336" t="s">
        <v>31</v>
      </c>
      <c r="B39" s="339"/>
      <c r="C39" s="339"/>
      <c r="D39" s="339"/>
      <c r="E39" s="339"/>
      <c r="F39" s="339"/>
      <c r="G39" s="340"/>
    </row>
    <row r="40" spans="1:7" ht="16.5" x14ac:dyDescent="0.25">
      <c r="A40" s="120"/>
      <c r="B40" s="121"/>
      <c r="C40" s="121"/>
      <c r="D40" s="121"/>
      <c r="E40" s="121"/>
      <c r="F40" s="121"/>
      <c r="G40" s="122"/>
    </row>
    <row r="41" spans="1:7" ht="17.25" x14ac:dyDescent="0.25">
      <c r="A41" s="123"/>
      <c r="B41" s="124"/>
      <c r="C41" s="330" t="s">
        <v>32</v>
      </c>
      <c r="D41" s="331"/>
      <c r="E41" s="331"/>
      <c r="F41" s="331"/>
      <c r="G41" s="332"/>
    </row>
    <row r="42" spans="1:7" ht="18.75" x14ac:dyDescent="0.25">
      <c r="A42" s="125" t="s">
        <v>33</v>
      </c>
      <c r="B42" s="126" t="s">
        <v>34</v>
      </c>
      <c r="C42" s="127" t="s">
        <v>3</v>
      </c>
      <c r="D42" s="127" t="s">
        <v>4</v>
      </c>
      <c r="E42" s="127" t="s">
        <v>5</v>
      </c>
      <c r="F42" s="127" t="s">
        <v>6</v>
      </c>
      <c r="G42" s="127" t="s">
        <v>7</v>
      </c>
    </row>
    <row r="43" spans="1:7" ht="15.75" x14ac:dyDescent="0.25">
      <c r="A43" s="128" t="s">
        <v>124</v>
      </c>
      <c r="B43" s="129" t="str">
        <f>IF((C43+D43)=0, "Auto-Calculated", (D43+C43))</f>
        <v>Auto-Calculated</v>
      </c>
      <c r="C43" s="139">
        <v>0</v>
      </c>
      <c r="D43" s="139">
        <v>0</v>
      </c>
      <c r="E43" s="130"/>
      <c r="F43" s="130"/>
      <c r="G43" s="130"/>
    </row>
    <row r="44" spans="1:7" ht="15.75" x14ac:dyDescent="0.25">
      <c r="A44" s="104" t="s">
        <v>130</v>
      </c>
      <c r="B44" s="129" t="str">
        <f>IF((E44+F44+G44)=0, "Auto-Calculated", (E44+F44+G44))</f>
        <v>Auto-Calculated</v>
      </c>
      <c r="C44" s="130"/>
      <c r="D44" s="130"/>
      <c r="E44" s="139">
        <v>0</v>
      </c>
      <c r="F44" s="139">
        <v>0</v>
      </c>
      <c r="G44" s="139">
        <v>0</v>
      </c>
    </row>
    <row r="45" spans="1:7" ht="15.75" x14ac:dyDescent="0.25">
      <c r="A45" s="131" t="s">
        <v>127</v>
      </c>
      <c r="B45" s="129" t="str">
        <f>IF((SUM(C45:G45))=0, "Auto-Calculated", SUM(C45:G45))</f>
        <v>Auto-Calculated</v>
      </c>
      <c r="C45" s="139">
        <v>0</v>
      </c>
      <c r="D45" s="139">
        <v>0</v>
      </c>
      <c r="E45" s="139">
        <v>0</v>
      </c>
      <c r="F45" s="139">
        <v>0</v>
      </c>
      <c r="G45" s="139">
        <v>0</v>
      </c>
    </row>
    <row r="46" spans="1:7" x14ac:dyDescent="0.25">
      <c r="A46" s="9"/>
      <c r="B46" s="6"/>
      <c r="C46" s="6"/>
      <c r="D46" s="6"/>
      <c r="E46" s="6"/>
      <c r="F46" s="6"/>
      <c r="G46" s="7"/>
    </row>
    <row r="47" spans="1:7" ht="16.5" x14ac:dyDescent="0.25">
      <c r="A47" s="336" t="s">
        <v>38</v>
      </c>
      <c r="B47" s="339"/>
      <c r="C47" s="339"/>
      <c r="D47" s="339"/>
      <c r="E47" s="339"/>
      <c r="F47" s="339"/>
      <c r="G47" s="340"/>
    </row>
    <row r="48" spans="1:7" ht="23.25" x14ac:dyDescent="0.3">
      <c r="A48" s="132"/>
      <c r="B48" s="133"/>
      <c r="C48" s="328"/>
      <c r="D48" s="328"/>
      <c r="E48" s="328"/>
      <c r="F48" s="328"/>
      <c r="G48" s="329"/>
    </row>
    <row r="49" spans="1:7" ht="23.25" x14ac:dyDescent="0.25">
      <c r="A49" s="134"/>
      <c r="B49" s="135"/>
      <c r="C49" s="330" t="s">
        <v>32</v>
      </c>
      <c r="D49" s="331"/>
      <c r="E49" s="331"/>
      <c r="F49" s="331"/>
      <c r="G49" s="332"/>
    </row>
    <row r="50" spans="1:7" ht="18.75" x14ac:dyDescent="0.25">
      <c r="A50" s="125" t="s">
        <v>33</v>
      </c>
      <c r="B50" s="126" t="s">
        <v>34</v>
      </c>
      <c r="C50" s="127" t="s">
        <v>3</v>
      </c>
      <c r="D50" s="127" t="s">
        <v>4</v>
      </c>
      <c r="E50" s="127" t="s">
        <v>5</v>
      </c>
      <c r="F50" s="127" t="s">
        <v>6</v>
      </c>
      <c r="G50" s="127" t="s">
        <v>7</v>
      </c>
    </row>
    <row r="51" spans="1:7" ht="15.75" x14ac:dyDescent="0.25">
      <c r="A51" s="136" t="s">
        <v>136</v>
      </c>
      <c r="B51" s="129" t="str">
        <f>IF((C51+D51)=0, "Auto-Calculated", (D51+C51))</f>
        <v>Auto-Calculated</v>
      </c>
      <c r="C51" s="139">
        <v>0</v>
      </c>
      <c r="D51" s="139">
        <v>0</v>
      </c>
      <c r="E51" s="130"/>
      <c r="F51" s="130"/>
      <c r="G51" s="130"/>
    </row>
    <row r="52" spans="1:7" ht="15.75" x14ac:dyDescent="0.25">
      <c r="A52" s="137" t="s">
        <v>128</v>
      </c>
      <c r="B52" s="129" t="str">
        <f>IF((E52+F52+G52)=0, "Auto-Calculated", (E52+F52+G52))</f>
        <v>Auto-Calculated</v>
      </c>
      <c r="C52" s="130"/>
      <c r="D52" s="130"/>
      <c r="E52" s="139">
        <v>0</v>
      </c>
      <c r="F52" s="139">
        <v>0</v>
      </c>
      <c r="G52" s="139">
        <v>0</v>
      </c>
    </row>
    <row r="53" spans="1:7" ht="15.75" x14ac:dyDescent="0.25">
      <c r="A53" s="138" t="s">
        <v>129</v>
      </c>
      <c r="B53" s="129" t="str">
        <f>IF((SUM(C53:G53))=0, "Auto-Calculated", SUM(C53:G53))</f>
        <v>Auto-Calculated</v>
      </c>
      <c r="C53" s="139">
        <v>0</v>
      </c>
      <c r="D53" s="139">
        <v>0</v>
      </c>
      <c r="E53" s="139">
        <v>0</v>
      </c>
      <c r="F53" s="139">
        <v>0</v>
      </c>
      <c r="G53" s="139">
        <v>0</v>
      </c>
    </row>
    <row r="54" spans="1:7" x14ac:dyDescent="0.25">
      <c r="A54" s="186"/>
      <c r="B54" s="187"/>
      <c r="C54" s="187"/>
      <c r="D54" s="187"/>
      <c r="E54" s="187"/>
      <c r="F54" s="187"/>
      <c r="G54" s="188"/>
    </row>
    <row r="55" spans="1:7" ht="90" customHeight="1" x14ac:dyDescent="0.25">
      <c r="A55" s="341" t="s">
        <v>167</v>
      </c>
      <c r="B55" s="342"/>
      <c r="C55" s="342"/>
      <c r="D55" s="342"/>
      <c r="E55" s="342"/>
      <c r="F55" s="342"/>
      <c r="G55" s="343"/>
    </row>
    <row r="56" spans="1:7" x14ac:dyDescent="0.25">
      <c r="A56" s="325"/>
      <c r="B56" s="326"/>
      <c r="C56" s="326"/>
      <c r="D56" s="326"/>
      <c r="E56" s="326"/>
      <c r="F56" s="326"/>
      <c r="G56" s="327"/>
    </row>
  </sheetData>
  <mergeCells count="10">
    <mergeCell ref="A3:G3"/>
    <mergeCell ref="A5:G5"/>
    <mergeCell ref="C7:G7"/>
    <mergeCell ref="A39:G39"/>
    <mergeCell ref="C41:G41"/>
    <mergeCell ref="A56:G56"/>
    <mergeCell ref="C48:G48"/>
    <mergeCell ref="C49:G49"/>
    <mergeCell ref="A47:G47"/>
    <mergeCell ref="A55:G55"/>
  </mergeCells>
  <dataValidations count="2">
    <dataValidation type="decimal" operator="greaterThanOrEqual" allowBlank="1" showInputMessage="1" showErrorMessage="1" sqref="C13:G15 D16:G16 C25:G27 D28:G28" xr:uid="{178B39BE-C589-405D-841A-391662416FB3}">
      <formula1>0</formula1>
    </dataValidation>
    <dataValidation type="whole" operator="greaterThanOrEqual" allowBlank="1" showInputMessage="1" showErrorMessage="1" sqref="C9:G9 C12:G12 C24:G24 C43:D43 E44:G44 C45:G45 C51:G53" xr:uid="{E574CE02-814E-481B-8FC1-D512A8999162}">
      <formula1>0</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F685-0829-4B74-8F23-528E4AA2DAA2}">
  <dimension ref="A1:G56"/>
  <sheetViews>
    <sheetView zoomScale="85" zoomScaleNormal="85" workbookViewId="0">
      <selection activeCell="C10" sqref="C10"/>
    </sheetView>
  </sheetViews>
  <sheetFormatPr defaultColWidth="9.140625" defaultRowHeight="15" x14ac:dyDescent="0.25"/>
  <cols>
    <col min="1" max="1" width="166.28515625" style="189" customWidth="1"/>
    <col min="2" max="7" width="19.5703125" style="189" customWidth="1"/>
    <col min="8" max="16384" width="9.140625" style="189"/>
  </cols>
  <sheetData>
    <row r="1" spans="1:7" ht="15.75" x14ac:dyDescent="0.25">
      <c r="A1" s="81"/>
      <c r="B1" s="82"/>
      <c r="C1" s="82"/>
      <c r="D1" s="82"/>
      <c r="E1" s="82"/>
      <c r="F1" s="82"/>
      <c r="G1" s="83"/>
    </row>
    <row r="2" spans="1:7" ht="26.25" x14ac:dyDescent="0.25">
      <c r="A2" s="84" t="s">
        <v>217</v>
      </c>
      <c r="B2" s="85"/>
      <c r="C2" s="85"/>
      <c r="D2" s="85"/>
      <c r="E2" s="85"/>
      <c r="F2" s="85"/>
      <c r="G2" s="86"/>
    </row>
    <row r="3" spans="1:7" ht="26.25" x14ac:dyDescent="0.25">
      <c r="A3" s="333" t="s">
        <v>160</v>
      </c>
      <c r="B3" s="334"/>
      <c r="C3" s="334"/>
      <c r="D3" s="334"/>
      <c r="E3" s="334"/>
      <c r="F3" s="334"/>
      <c r="G3" s="335"/>
    </row>
    <row r="4" spans="1:7" x14ac:dyDescent="0.25">
      <c r="A4" s="87"/>
      <c r="B4" s="88"/>
      <c r="C4" s="88"/>
      <c r="D4" s="88"/>
      <c r="E4" s="88"/>
      <c r="F4" s="88"/>
      <c r="G4" s="89"/>
    </row>
    <row r="5" spans="1:7" ht="16.5" x14ac:dyDescent="0.25">
      <c r="A5" s="336" t="s">
        <v>0</v>
      </c>
      <c r="B5" s="337"/>
      <c r="C5" s="337"/>
      <c r="D5" s="337"/>
      <c r="E5" s="337"/>
      <c r="F5" s="337"/>
      <c r="G5" s="338"/>
    </row>
    <row r="6" spans="1:7" ht="16.5" x14ac:dyDescent="0.25">
      <c r="A6" s="90"/>
      <c r="B6" s="91"/>
      <c r="C6" s="91"/>
      <c r="D6" s="91"/>
      <c r="E6" s="91"/>
      <c r="F6" s="91"/>
      <c r="G6" s="92"/>
    </row>
    <row r="7" spans="1:7" ht="17.25" x14ac:dyDescent="0.25">
      <c r="A7" s="93"/>
      <c r="B7" s="94"/>
      <c r="C7" s="330" t="s">
        <v>1</v>
      </c>
      <c r="D7" s="331"/>
      <c r="E7" s="331"/>
      <c r="F7" s="331"/>
      <c r="G7" s="332"/>
    </row>
    <row r="8" spans="1:7" ht="15.75" x14ac:dyDescent="0.25">
      <c r="A8" s="95"/>
      <c r="B8" s="96" t="s">
        <v>2</v>
      </c>
      <c r="C8" s="97" t="s">
        <v>3</v>
      </c>
      <c r="D8" s="97" t="s">
        <v>4</v>
      </c>
      <c r="E8" s="97" t="s">
        <v>5</v>
      </c>
      <c r="F8" s="97" t="s">
        <v>6</v>
      </c>
      <c r="G8" s="97" t="s">
        <v>7</v>
      </c>
    </row>
    <row r="9" spans="1:7" ht="18.75" x14ac:dyDescent="0.25">
      <c r="A9" s="98" t="s">
        <v>131</v>
      </c>
      <c r="B9" s="99" t="str">
        <f>IF(SUM(C9:G9)&gt;0,SUM(C9:G9),"Auto-Calculated")</f>
        <v>Auto-Calculated</v>
      </c>
      <c r="C9" s="139">
        <v>0</v>
      </c>
      <c r="D9" s="139">
        <v>0</v>
      </c>
      <c r="E9" s="139">
        <v>0</v>
      </c>
      <c r="F9" s="139">
        <v>0</v>
      </c>
      <c r="G9" s="139">
        <v>0</v>
      </c>
    </row>
    <row r="10" spans="1:7" x14ac:dyDescent="0.25">
      <c r="A10" s="95"/>
      <c r="B10" s="100"/>
      <c r="C10" s="100"/>
      <c r="D10" s="100"/>
      <c r="E10" s="100"/>
      <c r="F10" s="100"/>
      <c r="G10" s="101"/>
    </row>
    <row r="11" spans="1:7" ht="18.75" x14ac:dyDescent="0.25">
      <c r="A11" s="102" t="s">
        <v>47</v>
      </c>
      <c r="B11" s="100"/>
      <c r="C11" s="100"/>
      <c r="D11" s="100"/>
      <c r="E11" s="100"/>
      <c r="F11" s="100"/>
      <c r="G11" s="101"/>
    </row>
    <row r="12" spans="1:7" ht="15.75" x14ac:dyDescent="0.25">
      <c r="A12" s="103" t="s">
        <v>8</v>
      </c>
      <c r="B12" s="99" t="str">
        <f>IF(SUM(C12:G12)&gt;0,SUM(C12:G12),"Auto-Calculated")</f>
        <v>Auto-Calculated</v>
      </c>
      <c r="C12" s="139">
        <v>0</v>
      </c>
      <c r="D12" s="139">
        <v>0</v>
      </c>
      <c r="E12" s="139">
        <v>0</v>
      </c>
      <c r="F12" s="139">
        <v>0</v>
      </c>
      <c r="G12" s="139">
        <v>0</v>
      </c>
    </row>
    <row r="13" spans="1:7" ht="15.75" x14ac:dyDescent="0.25">
      <c r="A13" s="104" t="s">
        <v>9</v>
      </c>
      <c r="B13" s="105" t="str">
        <f>IF($B$12="Auto-Calculated","Auto-Calculated",((C13*$C$12)+(D13*$D$12)+(E13*$E$12)+(F13*$F$12)+(G13*$G$12))/SUM($C$12:$G$12))</f>
        <v>Auto-Calculated</v>
      </c>
      <c r="C13" s="140">
        <v>0</v>
      </c>
      <c r="D13" s="140">
        <v>0</v>
      </c>
      <c r="E13" s="140">
        <v>0</v>
      </c>
      <c r="F13" s="140">
        <v>0</v>
      </c>
      <c r="G13" s="140">
        <v>0</v>
      </c>
    </row>
    <row r="14" spans="1:7" ht="15.75" x14ac:dyDescent="0.25">
      <c r="A14" s="104" t="s">
        <v>132</v>
      </c>
      <c r="B14" s="105" t="str">
        <f>IF($B$12="Auto-Calculated","Auto-Calculated",((C14*$C$12)+(D14*$D$12)+(E14*$E$12)+(F14*$F$12)+(G14*$G$12))/SUM($C$12:$G$12))</f>
        <v>Auto-Calculated</v>
      </c>
      <c r="C14" s="140">
        <v>0</v>
      </c>
      <c r="D14" s="140">
        <v>0</v>
      </c>
      <c r="E14" s="140">
        <v>0</v>
      </c>
      <c r="F14" s="140">
        <v>0</v>
      </c>
      <c r="G14" s="140">
        <v>0</v>
      </c>
    </row>
    <row r="15" spans="1:7" ht="15.75" x14ac:dyDescent="0.25">
      <c r="A15" s="104" t="s">
        <v>11</v>
      </c>
      <c r="B15" s="105" t="str">
        <f>IF($B$12="Auto-Calculated","Auto-Calculated",((C15*$C$12)+(D15*$D$12)+(E15*$E$12)+(F15*$F$12)+(G15*$G$12))/SUM($C$12:$G$12))</f>
        <v>Auto-Calculated</v>
      </c>
      <c r="C15" s="140">
        <v>0</v>
      </c>
      <c r="D15" s="140">
        <v>0</v>
      </c>
      <c r="E15" s="140">
        <v>0</v>
      </c>
      <c r="F15" s="140">
        <v>0</v>
      </c>
      <c r="G15" s="140">
        <v>0</v>
      </c>
    </row>
    <row r="16" spans="1:7" ht="15.75" x14ac:dyDescent="0.25">
      <c r="A16" s="104" t="s">
        <v>12</v>
      </c>
      <c r="B16" s="105" t="str">
        <f>IF($B$12="Auto-Calculated","Auto-Calculated",((C16*$C$12)+(D16*$D$12)+(E16*$E$12)+(F16*$F$12)+(G16*$G$12))/SUM($C$12:$G$12))</f>
        <v>Auto-Calculated</v>
      </c>
      <c r="C16" s="106">
        <v>0</v>
      </c>
      <c r="D16" s="140">
        <v>0</v>
      </c>
      <c r="E16" s="140">
        <v>0</v>
      </c>
      <c r="F16" s="140">
        <v>0</v>
      </c>
      <c r="G16" s="140">
        <v>0</v>
      </c>
    </row>
    <row r="17" spans="1:7" ht="15.75" x14ac:dyDescent="0.25">
      <c r="A17" s="107" t="s">
        <v>13</v>
      </c>
      <c r="B17" s="108" t="str">
        <f>IF(AND(B16&lt;&gt;"Auto-Calculated",B15&lt;&gt;"Auto-Calculated"),(B16+B15),"Auto-Calculated")</f>
        <v>Auto-Calculated</v>
      </c>
      <c r="C17" s="108" t="str">
        <f t="shared" ref="C17:G17" si="0">IF(C16+C15&gt;0,(C16+C15),"Auto-Calculated")</f>
        <v>Auto-Calculated</v>
      </c>
      <c r="D17" s="108" t="str">
        <f t="shared" si="0"/>
        <v>Auto-Calculated</v>
      </c>
      <c r="E17" s="108" t="str">
        <f t="shared" si="0"/>
        <v>Auto-Calculated</v>
      </c>
      <c r="F17" s="108" t="str">
        <f t="shared" si="0"/>
        <v>Auto-Calculated</v>
      </c>
      <c r="G17" s="108" t="str">
        <f t="shared" si="0"/>
        <v>Auto-Calculated</v>
      </c>
    </row>
    <row r="18" spans="1:7" ht="15.75" x14ac:dyDescent="0.25">
      <c r="A18" s="107" t="s">
        <v>14</v>
      </c>
      <c r="B18" s="1" t="str">
        <f>IF(AND(B15&lt;&gt;"Auto-Calculated",B13&lt;&gt;"Auto-Calculated"),(B17/B13),"Auto-Calculated")</f>
        <v>Auto-Calculated</v>
      </c>
      <c r="C18" s="1" t="str">
        <f t="shared" ref="C18:G18" si="1">IF(C15&gt;0,IF(C13&gt;0,(C17/C13)),"Auto-Calculated")</f>
        <v>Auto-Calculated</v>
      </c>
      <c r="D18" s="1" t="str">
        <f t="shared" si="1"/>
        <v>Auto-Calculated</v>
      </c>
      <c r="E18" s="1" t="str">
        <f t="shared" si="1"/>
        <v>Auto-Calculated</v>
      </c>
      <c r="F18" s="1" t="str">
        <f t="shared" si="1"/>
        <v>Auto-Calculated</v>
      </c>
      <c r="G18" s="1" t="str">
        <f t="shared" si="1"/>
        <v>Auto-Calculated</v>
      </c>
    </row>
    <row r="19" spans="1:7" ht="15.75" x14ac:dyDescent="0.25">
      <c r="A19" s="107" t="s">
        <v>15</v>
      </c>
      <c r="B19" s="1" t="str">
        <f>IF(AND(B15&lt;&gt;"Auto-Calculated",B13&lt;&gt;"Auto-Calculated"),((B17-B14)/B13),"Auto-Calculated")</f>
        <v>Auto-Calculated</v>
      </c>
      <c r="C19" s="1" t="str">
        <f t="shared" ref="C19:G19" si="2">IF(C15&gt;0,IF(C13&gt;0,(C17-C14)/C13),"Auto-Calculated")</f>
        <v>Auto-Calculated</v>
      </c>
      <c r="D19" s="1" t="str">
        <f t="shared" si="2"/>
        <v>Auto-Calculated</v>
      </c>
      <c r="E19" s="1" t="str">
        <f t="shared" si="2"/>
        <v>Auto-Calculated</v>
      </c>
      <c r="F19" s="1" t="str">
        <f t="shared" si="2"/>
        <v>Auto-Calculated</v>
      </c>
      <c r="G19" s="1" t="str">
        <f t="shared" si="2"/>
        <v>Auto-Calculated</v>
      </c>
    </row>
    <row r="20" spans="1:7" ht="15.75" x14ac:dyDescent="0.25">
      <c r="A20" s="107" t="s">
        <v>16</v>
      </c>
      <c r="B20" s="1" t="str">
        <f>IF(B12="Auto-Calculated","Auto-Calculated",B18-B19)</f>
        <v>Auto-Calculated</v>
      </c>
      <c r="C20" s="1" t="str">
        <f t="shared" ref="C20:G20" si="3">IF(C12=0,"Auto-Calculated",C18-C19)</f>
        <v>Auto-Calculated</v>
      </c>
      <c r="D20" s="1" t="str">
        <f t="shared" si="3"/>
        <v>Auto-Calculated</v>
      </c>
      <c r="E20" s="1" t="str">
        <f t="shared" si="3"/>
        <v>Auto-Calculated</v>
      </c>
      <c r="F20" s="1" t="str">
        <f t="shared" si="3"/>
        <v>Auto-Calculated</v>
      </c>
      <c r="G20" s="1" t="str">
        <f t="shared" si="3"/>
        <v>Auto-Calculated</v>
      </c>
    </row>
    <row r="21" spans="1:7" ht="15.75" x14ac:dyDescent="0.25">
      <c r="A21" s="109" t="s">
        <v>17</v>
      </c>
      <c r="B21" s="1" t="str">
        <f>IF(B12="Auto-Calculated", "Auto-Calculated", +(B18-B19)/B18)</f>
        <v>Auto-Calculated</v>
      </c>
      <c r="C21" s="1" t="str">
        <f t="shared" ref="C21:G21" si="4">IF(C12=0, "Auto-Calculated", +(C18-C19)/C18)</f>
        <v>Auto-Calculated</v>
      </c>
      <c r="D21" s="1" t="str">
        <f t="shared" si="4"/>
        <v>Auto-Calculated</v>
      </c>
      <c r="E21" s="1" t="str">
        <f t="shared" si="4"/>
        <v>Auto-Calculated</v>
      </c>
      <c r="F21" s="1" t="str">
        <f t="shared" si="4"/>
        <v>Auto-Calculated</v>
      </c>
      <c r="G21" s="1" t="str">
        <f t="shared" si="4"/>
        <v>Auto-Calculated</v>
      </c>
    </row>
    <row r="22" spans="1:7" x14ac:dyDescent="0.25">
      <c r="A22" s="110"/>
      <c r="B22" s="6"/>
      <c r="C22" s="6"/>
      <c r="D22" s="6"/>
      <c r="E22" s="6"/>
      <c r="F22" s="6"/>
      <c r="G22" s="7"/>
    </row>
    <row r="23" spans="1:7" ht="18.75" x14ac:dyDescent="0.25">
      <c r="A23" s="102" t="s">
        <v>18</v>
      </c>
      <c r="B23" s="8"/>
      <c r="C23" s="100"/>
      <c r="D23" s="100"/>
      <c r="E23" s="100"/>
      <c r="F23" s="100"/>
      <c r="G23" s="101"/>
    </row>
    <row r="24" spans="1:7" ht="15.75" x14ac:dyDescent="0.25">
      <c r="A24" s="103" t="s">
        <v>19</v>
      </c>
      <c r="B24" s="99" t="str">
        <f>IF(SUM(C24:G24)&gt;0,SUM(C24:G24),"Auto-Calculated")</f>
        <v>Auto-Calculated</v>
      </c>
      <c r="C24" s="139">
        <v>0</v>
      </c>
      <c r="D24" s="139">
        <v>0</v>
      </c>
      <c r="E24" s="139">
        <v>0</v>
      </c>
      <c r="F24" s="139">
        <v>0</v>
      </c>
      <c r="G24" s="139">
        <v>0</v>
      </c>
    </row>
    <row r="25" spans="1:7" ht="15.75" x14ac:dyDescent="0.25">
      <c r="A25" s="104" t="s">
        <v>20</v>
      </c>
      <c r="B25" s="111" t="str">
        <f>IF($B$24="Auto-Calculated","Auto-Calculated",((C25*$C$24)+(D25*$D$24)+(E25*$E$24)+(F25*$F$24)+(G25*$G$24))/SUM($C$24:$G$24))</f>
        <v>Auto-Calculated</v>
      </c>
      <c r="C25" s="141">
        <v>0</v>
      </c>
      <c r="D25" s="141">
        <v>0</v>
      </c>
      <c r="E25" s="141">
        <v>0</v>
      </c>
      <c r="F25" s="141">
        <v>0</v>
      </c>
      <c r="G25" s="141">
        <v>0</v>
      </c>
    </row>
    <row r="26" spans="1:7" ht="15.75" x14ac:dyDescent="0.25">
      <c r="A26" s="104" t="s">
        <v>166</v>
      </c>
      <c r="B26" s="111" t="str">
        <f>IF($B$24="Auto-Calculated","Auto-Calculated",((C26*$C$24)+(D26*$D$24)+(E26*$E$24)+(F26*$F$24)+(G26*$G$24))/SUM($C$24:$G$24))</f>
        <v>Auto-Calculated</v>
      </c>
      <c r="C26" s="141">
        <v>0</v>
      </c>
      <c r="D26" s="141">
        <v>0</v>
      </c>
      <c r="E26" s="141">
        <v>0</v>
      </c>
      <c r="F26" s="141">
        <v>0</v>
      </c>
      <c r="G26" s="141">
        <v>0</v>
      </c>
    </row>
    <row r="27" spans="1:7" ht="15.75" x14ac:dyDescent="0.25">
      <c r="A27" s="104" t="s">
        <v>22</v>
      </c>
      <c r="B27" s="111" t="str">
        <f>IF($B$24="Auto-Calculated","Auto-Calculated",((C27*$C$24)+(D27*$D$24)+(E27*$E$24)+(F27*$F$24)+(G27*$G$24))/SUM($C$24:$G$24))</f>
        <v>Auto-Calculated</v>
      </c>
      <c r="C27" s="141">
        <v>0</v>
      </c>
      <c r="D27" s="141">
        <v>0</v>
      </c>
      <c r="E27" s="141">
        <v>0</v>
      </c>
      <c r="F27" s="141">
        <v>0</v>
      </c>
      <c r="G27" s="141">
        <v>0</v>
      </c>
    </row>
    <row r="28" spans="1:7" ht="15.75" x14ac:dyDescent="0.25">
      <c r="A28" s="104" t="s">
        <v>23</v>
      </c>
      <c r="B28" s="111" t="str">
        <f>IF($B$24="Auto-Calculated","Auto-Calculated",((C28*$C$24)+(D28*$D$24)+(E28*$E$24)+(F28*$F$24)+(G28*$G$24))/SUM($C$24:$G$24))</f>
        <v>Auto-Calculated</v>
      </c>
      <c r="C28" s="106">
        <v>0</v>
      </c>
      <c r="D28" s="141">
        <v>0</v>
      </c>
      <c r="E28" s="141">
        <v>0</v>
      </c>
      <c r="F28" s="141">
        <v>0</v>
      </c>
      <c r="G28" s="141">
        <v>0</v>
      </c>
    </row>
    <row r="29" spans="1:7" ht="15.75" x14ac:dyDescent="0.25">
      <c r="A29" s="107" t="s">
        <v>24</v>
      </c>
      <c r="B29" s="112" t="str">
        <f>IF(AND(B28&lt;&gt;"Auto-Calculated",B27&lt;&gt;"Auto-Calculated"),(B28+B27),"Auto-Calculated")</f>
        <v>Auto-Calculated</v>
      </c>
      <c r="C29" s="112" t="str">
        <f t="shared" ref="C29:F29" si="5">IF(C28+C27&gt;0,(C28+C27),"Auto-Calculated")</f>
        <v>Auto-Calculated</v>
      </c>
      <c r="D29" s="112" t="str">
        <f t="shared" si="5"/>
        <v>Auto-Calculated</v>
      </c>
      <c r="E29" s="112" t="str">
        <f t="shared" si="5"/>
        <v>Auto-Calculated</v>
      </c>
      <c r="F29" s="112" t="str">
        <f t="shared" si="5"/>
        <v>Auto-Calculated</v>
      </c>
      <c r="G29" s="112" t="str">
        <f>IF(G28+G27&gt;0,(G28+G27),"Auto-Calculated")</f>
        <v>Auto-Calculated</v>
      </c>
    </row>
    <row r="30" spans="1:7" ht="15.75" x14ac:dyDescent="0.25">
      <c r="A30" s="107" t="s">
        <v>25</v>
      </c>
      <c r="B30" s="1" t="str">
        <f>IF(AND(B27&lt;&gt;"Auto-Calculated",B25&lt;&gt;"Auto-Calculated"),(B29/B25),"Auto-Calculated")</f>
        <v>Auto-Calculated</v>
      </c>
      <c r="C30" s="1" t="str">
        <f t="shared" ref="C30:G30" si="6">IF(C27&gt;0,IF(C25&gt;0,(C29/C25)),"Auto-Calculated")</f>
        <v>Auto-Calculated</v>
      </c>
      <c r="D30" s="1" t="str">
        <f t="shared" si="6"/>
        <v>Auto-Calculated</v>
      </c>
      <c r="E30" s="1" t="str">
        <f t="shared" si="6"/>
        <v>Auto-Calculated</v>
      </c>
      <c r="F30" s="1" t="str">
        <f t="shared" si="6"/>
        <v>Auto-Calculated</v>
      </c>
      <c r="G30" s="1" t="str">
        <f t="shared" si="6"/>
        <v>Auto-Calculated</v>
      </c>
    </row>
    <row r="31" spans="1:7" ht="15.75" x14ac:dyDescent="0.25">
      <c r="A31" s="107" t="s">
        <v>26</v>
      </c>
      <c r="B31" s="1" t="str">
        <f>IF(AND(B27&lt;&gt;"Auto-Calculated",B25&lt;&gt;"Auto-Calculated"),((B29-B26)/B25),"Auto-Calculated")</f>
        <v>Auto-Calculated</v>
      </c>
      <c r="C31" s="1" t="str">
        <f t="shared" ref="C31:G31" si="7">IF(C27&gt;0,IF(C25&gt;0,(C29-C26)/C25),"Auto-Calculated")</f>
        <v>Auto-Calculated</v>
      </c>
      <c r="D31" s="1" t="str">
        <f t="shared" si="7"/>
        <v>Auto-Calculated</v>
      </c>
      <c r="E31" s="1" t="str">
        <f t="shared" si="7"/>
        <v>Auto-Calculated</v>
      </c>
      <c r="F31" s="1" t="str">
        <f t="shared" si="7"/>
        <v>Auto-Calculated</v>
      </c>
      <c r="G31" s="1" t="str">
        <f t="shared" si="7"/>
        <v>Auto-Calculated</v>
      </c>
    </row>
    <row r="32" spans="1:7" ht="15.75" x14ac:dyDescent="0.25">
      <c r="A32" s="107" t="s">
        <v>27</v>
      </c>
      <c r="B32" s="1" t="str">
        <f>IF(B24="Auto-Calculated","Auto-Calculated",B30-B31)</f>
        <v>Auto-Calculated</v>
      </c>
      <c r="C32" s="1" t="str">
        <f t="shared" ref="C32:F32" si="8">IF(C24=0,"Auto-Calculated",C30-C31)</f>
        <v>Auto-Calculated</v>
      </c>
      <c r="D32" s="1" t="str">
        <f t="shared" si="8"/>
        <v>Auto-Calculated</v>
      </c>
      <c r="E32" s="1" t="str">
        <f t="shared" si="8"/>
        <v>Auto-Calculated</v>
      </c>
      <c r="F32" s="1" t="str">
        <f t="shared" si="8"/>
        <v>Auto-Calculated</v>
      </c>
      <c r="G32" s="1" t="str">
        <f>IF(G24=0,"Auto-Calculated",G30-G31)</f>
        <v>Auto-Calculated</v>
      </c>
    </row>
    <row r="33" spans="1:7" ht="15.75" x14ac:dyDescent="0.25">
      <c r="A33" s="109" t="s">
        <v>28</v>
      </c>
      <c r="B33" s="1" t="str">
        <f>IF(B24="Auto-Calculated", "Auto-Calculated", +(B30-B31)/B30)</f>
        <v>Auto-Calculated</v>
      </c>
      <c r="C33" s="1" t="str">
        <f t="shared" ref="C33:G33" si="9">IF(C24=0, "Auto-Calculated", +(C30-C31)/C30)</f>
        <v>Auto-Calculated</v>
      </c>
      <c r="D33" s="1" t="str">
        <f t="shared" si="9"/>
        <v>Auto-Calculated</v>
      </c>
      <c r="E33" s="1" t="str">
        <f t="shared" si="9"/>
        <v>Auto-Calculated</v>
      </c>
      <c r="F33" s="1" t="str">
        <f t="shared" si="9"/>
        <v>Auto-Calculated</v>
      </c>
      <c r="G33" s="1" t="str">
        <f t="shared" si="9"/>
        <v>Auto-Calculated</v>
      </c>
    </row>
    <row r="34" spans="1:7" x14ac:dyDescent="0.25">
      <c r="A34" s="110"/>
      <c r="B34" s="6"/>
      <c r="C34" s="6"/>
      <c r="D34" s="6"/>
      <c r="E34" s="6"/>
      <c r="F34" s="6"/>
      <c r="G34" s="7"/>
    </row>
    <row r="35" spans="1:7" ht="18.75" x14ac:dyDescent="0.25">
      <c r="A35" s="113" t="s">
        <v>29</v>
      </c>
      <c r="B35" s="114" t="str">
        <f>IF(AND(B26&lt;&gt;"Auto-Calculated",B14&lt;&gt;"Auto-Calculated"),(ROUND(B26/B14*100,0)),"Auto-Calculated")</f>
        <v>Auto-Calculated</v>
      </c>
      <c r="C35" s="114" t="str">
        <f t="shared" ref="C35:G35" si="10">IF(C26&gt;0,IF(C14&gt;0,(ROUND(C26/C14*100,0))),"Auto-Calculated")</f>
        <v>Auto-Calculated</v>
      </c>
      <c r="D35" s="114" t="str">
        <f t="shared" si="10"/>
        <v>Auto-Calculated</v>
      </c>
      <c r="E35" s="114" t="str">
        <f t="shared" si="10"/>
        <v>Auto-Calculated</v>
      </c>
      <c r="F35" s="114" t="str">
        <f t="shared" si="10"/>
        <v>Auto-Calculated</v>
      </c>
      <c r="G35" s="114" t="str">
        <f t="shared" si="10"/>
        <v>Auto-Calculated</v>
      </c>
    </row>
    <row r="36" spans="1:7" x14ac:dyDescent="0.25">
      <c r="A36" s="115"/>
      <c r="B36" s="116"/>
      <c r="C36" s="116"/>
      <c r="D36" s="116"/>
      <c r="E36" s="116"/>
      <c r="F36" s="116"/>
      <c r="G36" s="117"/>
    </row>
    <row r="37" spans="1:7" ht="18.75" x14ac:dyDescent="0.25">
      <c r="A37" s="113" t="s">
        <v>30</v>
      </c>
      <c r="B37" s="118" t="str">
        <f>IF(AND(B24&lt;&gt;"Auto-Calculated",B21&lt;&gt;"Auto-Calculated"),(ROUND(100*(B33/B21),0)),"Auto-Calculated")</f>
        <v>Auto-Calculated</v>
      </c>
      <c r="C37" s="118" t="str">
        <f t="shared" ref="C37:G37" si="11">IF(C24&gt;0,IF(C21&gt;0,ROUND(100*(C33/C21),0)),"Auto-Calculated")</f>
        <v>Auto-Calculated</v>
      </c>
      <c r="D37" s="118" t="str">
        <f t="shared" si="11"/>
        <v>Auto-Calculated</v>
      </c>
      <c r="E37" s="118" t="str">
        <f t="shared" si="11"/>
        <v>Auto-Calculated</v>
      </c>
      <c r="F37" s="118" t="str">
        <f t="shared" si="11"/>
        <v>Auto-Calculated</v>
      </c>
      <c r="G37" s="118" t="str">
        <f t="shared" si="11"/>
        <v>Auto-Calculated</v>
      </c>
    </row>
    <row r="38" spans="1:7" x14ac:dyDescent="0.25">
      <c r="A38" s="119"/>
      <c r="B38" s="6"/>
      <c r="C38" s="6"/>
      <c r="D38" s="6"/>
      <c r="E38" s="6"/>
      <c r="F38" s="6"/>
      <c r="G38" s="7"/>
    </row>
    <row r="39" spans="1:7" ht="16.5" x14ac:dyDescent="0.25">
      <c r="A39" s="336" t="s">
        <v>31</v>
      </c>
      <c r="B39" s="339"/>
      <c r="C39" s="339"/>
      <c r="D39" s="339"/>
      <c r="E39" s="339"/>
      <c r="F39" s="339"/>
      <c r="G39" s="340"/>
    </row>
    <row r="40" spans="1:7" ht="16.5" x14ac:dyDescent="0.25">
      <c r="A40" s="120"/>
      <c r="B40" s="121"/>
      <c r="C40" s="121"/>
      <c r="D40" s="121"/>
      <c r="E40" s="121"/>
      <c r="F40" s="121"/>
      <c r="G40" s="122"/>
    </row>
    <row r="41" spans="1:7" ht="17.25" x14ac:dyDescent="0.25">
      <c r="A41" s="123"/>
      <c r="B41" s="124"/>
      <c r="C41" s="330" t="s">
        <v>32</v>
      </c>
      <c r="D41" s="331"/>
      <c r="E41" s="331"/>
      <c r="F41" s="331"/>
      <c r="G41" s="332"/>
    </row>
    <row r="42" spans="1:7" ht="18.75" x14ac:dyDescent="0.25">
      <c r="A42" s="125" t="s">
        <v>33</v>
      </c>
      <c r="B42" s="126" t="s">
        <v>34</v>
      </c>
      <c r="C42" s="127" t="s">
        <v>3</v>
      </c>
      <c r="D42" s="127" t="s">
        <v>4</v>
      </c>
      <c r="E42" s="127" t="s">
        <v>5</v>
      </c>
      <c r="F42" s="127" t="s">
        <v>6</v>
      </c>
      <c r="G42" s="127" t="s">
        <v>7</v>
      </c>
    </row>
    <row r="43" spans="1:7" ht="15.75" x14ac:dyDescent="0.25">
      <c r="A43" s="128" t="s">
        <v>133</v>
      </c>
      <c r="B43" s="129" t="str">
        <f>IF((C43+D43)=0, "Auto-Calculated", (D43+C43))</f>
        <v>Auto-Calculated</v>
      </c>
      <c r="C43" s="139">
        <v>0</v>
      </c>
      <c r="D43" s="139">
        <v>0</v>
      </c>
      <c r="E43" s="130"/>
      <c r="F43" s="130"/>
      <c r="G43" s="130"/>
    </row>
    <row r="44" spans="1:7" ht="15.75" x14ac:dyDescent="0.25">
      <c r="A44" s="104" t="s">
        <v>134</v>
      </c>
      <c r="B44" s="129" t="str">
        <f>IF((E44+F44+G44)=0, "Auto-Calculated", (E44+F44+G44))</f>
        <v>Auto-Calculated</v>
      </c>
      <c r="C44" s="130"/>
      <c r="D44" s="130"/>
      <c r="E44" s="139">
        <v>0</v>
      </c>
      <c r="F44" s="139">
        <v>0</v>
      </c>
      <c r="G44" s="139">
        <v>0</v>
      </c>
    </row>
    <row r="45" spans="1:7" ht="15.75" x14ac:dyDescent="0.25">
      <c r="A45" s="131" t="s">
        <v>135</v>
      </c>
      <c r="B45" s="129" t="str">
        <f>IF((SUM(C45:G45))=0, "Auto-Calculated", SUM(C45:G45))</f>
        <v>Auto-Calculated</v>
      </c>
      <c r="C45" s="139">
        <v>0</v>
      </c>
      <c r="D45" s="139">
        <v>0</v>
      </c>
      <c r="E45" s="139">
        <v>0</v>
      </c>
      <c r="F45" s="139">
        <v>0</v>
      </c>
      <c r="G45" s="139">
        <v>0</v>
      </c>
    </row>
    <row r="46" spans="1:7" x14ac:dyDescent="0.25">
      <c r="A46" s="9"/>
      <c r="B46" s="6"/>
      <c r="C46" s="6"/>
      <c r="D46" s="6"/>
      <c r="E46" s="6"/>
      <c r="F46" s="6"/>
      <c r="G46" s="7"/>
    </row>
    <row r="47" spans="1:7" ht="16.5" x14ac:dyDescent="0.25">
      <c r="A47" s="336" t="s">
        <v>38</v>
      </c>
      <c r="B47" s="339"/>
      <c r="C47" s="339"/>
      <c r="D47" s="339"/>
      <c r="E47" s="339"/>
      <c r="F47" s="339"/>
      <c r="G47" s="340"/>
    </row>
    <row r="48" spans="1:7" ht="23.25" x14ac:dyDescent="0.3">
      <c r="A48" s="132"/>
      <c r="B48" s="133"/>
      <c r="C48" s="328"/>
      <c r="D48" s="328"/>
      <c r="E48" s="328"/>
      <c r="F48" s="328"/>
      <c r="G48" s="329"/>
    </row>
    <row r="49" spans="1:7" ht="23.25" x14ac:dyDescent="0.25">
      <c r="A49" s="134"/>
      <c r="B49" s="135"/>
      <c r="C49" s="330" t="s">
        <v>32</v>
      </c>
      <c r="D49" s="331"/>
      <c r="E49" s="331"/>
      <c r="F49" s="331"/>
      <c r="G49" s="332"/>
    </row>
    <row r="50" spans="1:7" ht="18.75" x14ac:dyDescent="0.25">
      <c r="A50" s="125" t="s">
        <v>33</v>
      </c>
      <c r="B50" s="126" t="s">
        <v>34</v>
      </c>
      <c r="C50" s="127" t="s">
        <v>3</v>
      </c>
      <c r="D50" s="127" t="s">
        <v>4</v>
      </c>
      <c r="E50" s="127" t="s">
        <v>5</v>
      </c>
      <c r="F50" s="127" t="s">
        <v>6</v>
      </c>
      <c r="G50" s="127" t="s">
        <v>7</v>
      </c>
    </row>
    <row r="51" spans="1:7" ht="15.75" x14ac:dyDescent="0.25">
      <c r="A51" s="136" t="s">
        <v>138</v>
      </c>
      <c r="B51" s="129" t="str">
        <f>IF((C51+D51)=0, "Auto-Calculated", (D51+C51))</f>
        <v>Auto-Calculated</v>
      </c>
      <c r="C51" s="139">
        <v>0</v>
      </c>
      <c r="D51" s="139">
        <v>0</v>
      </c>
      <c r="E51" s="130"/>
      <c r="F51" s="130"/>
      <c r="G51" s="130"/>
    </row>
    <row r="52" spans="1:7" ht="15.75" x14ac:dyDescent="0.25">
      <c r="A52" s="137" t="s">
        <v>137</v>
      </c>
      <c r="B52" s="129" t="str">
        <f>IF((E52+F52+G52)=0, "Auto-Calculated", (E52+F52+G52))</f>
        <v>Auto-Calculated</v>
      </c>
      <c r="C52" s="130"/>
      <c r="D52" s="130"/>
      <c r="E52" s="139">
        <v>0</v>
      </c>
      <c r="F52" s="139">
        <v>0</v>
      </c>
      <c r="G52" s="139">
        <v>0</v>
      </c>
    </row>
    <row r="53" spans="1:7" ht="15.75" x14ac:dyDescent="0.25">
      <c r="A53" s="138" t="s">
        <v>139</v>
      </c>
      <c r="B53" s="129" t="str">
        <f>IF((SUM(C53:G53))=0, "Auto-Calculated", SUM(C53:G53))</f>
        <v>Auto-Calculated</v>
      </c>
      <c r="C53" s="139">
        <v>0</v>
      </c>
      <c r="D53" s="139">
        <v>0</v>
      </c>
      <c r="E53" s="139">
        <v>0</v>
      </c>
      <c r="F53" s="139">
        <v>0</v>
      </c>
      <c r="G53" s="139">
        <v>0</v>
      </c>
    </row>
    <row r="54" spans="1:7" x14ac:dyDescent="0.25">
      <c r="A54" s="186"/>
      <c r="B54" s="187"/>
      <c r="C54" s="187"/>
      <c r="D54" s="187"/>
      <c r="E54" s="187"/>
      <c r="F54" s="187"/>
      <c r="G54" s="188"/>
    </row>
    <row r="55" spans="1:7" ht="95.25" customHeight="1" x14ac:dyDescent="0.25">
      <c r="A55" s="341" t="s">
        <v>167</v>
      </c>
      <c r="B55" s="342"/>
      <c r="C55" s="342"/>
      <c r="D55" s="342"/>
      <c r="E55" s="342"/>
      <c r="F55" s="342"/>
      <c r="G55" s="343"/>
    </row>
    <row r="56" spans="1:7" x14ac:dyDescent="0.25">
      <c r="A56" s="325"/>
      <c r="B56" s="326"/>
      <c r="C56" s="326"/>
      <c r="D56" s="326"/>
      <c r="E56" s="326"/>
      <c r="F56" s="326"/>
      <c r="G56" s="327"/>
    </row>
  </sheetData>
  <mergeCells count="10">
    <mergeCell ref="A56:G56"/>
    <mergeCell ref="C48:G48"/>
    <mergeCell ref="C49:G49"/>
    <mergeCell ref="A3:G3"/>
    <mergeCell ref="A5:G5"/>
    <mergeCell ref="C7:G7"/>
    <mergeCell ref="A39:G39"/>
    <mergeCell ref="C41:G41"/>
    <mergeCell ref="A47:G47"/>
    <mergeCell ref="A55:G55"/>
  </mergeCells>
  <dataValidations count="2">
    <dataValidation type="whole" operator="greaterThanOrEqual" allowBlank="1" showInputMessage="1" showErrorMessage="1" sqref="C9:G9 C12:G12 C24:G24 C43:D43 E44:G44 C45:G45 C51:G53" xr:uid="{358D89FC-A0AC-4111-8B08-2F89191B5DEC}">
      <formula1>0</formula1>
    </dataValidation>
    <dataValidation type="decimal" operator="greaterThanOrEqual" allowBlank="1" showInputMessage="1" showErrorMessage="1" sqref="C13:G15 D16:G16 C25:G27 D28:G28" xr:uid="{3A111F05-30E6-41B5-A8C4-7A737FAB87DD}">
      <formula1>0</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3A9B-92BE-4B33-9C5D-769768CFC509}">
  <sheetPr>
    <pageSetUpPr fitToPage="1"/>
  </sheetPr>
  <dimension ref="A1:G36"/>
  <sheetViews>
    <sheetView tabSelected="1" zoomScale="90" zoomScaleNormal="90" workbookViewId="0">
      <selection activeCell="C33" sqref="C33"/>
    </sheetView>
  </sheetViews>
  <sheetFormatPr defaultColWidth="10.28515625" defaultRowHeight="12" x14ac:dyDescent="0.15"/>
  <cols>
    <col min="1" max="1" width="125.5703125" style="4" customWidth="1"/>
    <col min="2" max="8" width="21.28515625" style="4" customWidth="1"/>
    <col min="9" max="16384" width="10.28515625" style="4"/>
  </cols>
  <sheetData>
    <row r="1" spans="1:7" ht="15" x14ac:dyDescent="0.2">
      <c r="A1" s="142"/>
      <c r="B1" s="143"/>
      <c r="C1" s="144"/>
      <c r="D1" s="144"/>
      <c r="E1" s="144"/>
      <c r="F1" s="145"/>
      <c r="G1" s="146"/>
    </row>
    <row r="2" spans="1:7" s="5" customFormat="1" ht="29.25" customHeight="1" x14ac:dyDescent="0.25">
      <c r="A2" s="147" t="s">
        <v>217</v>
      </c>
      <c r="B2" s="148"/>
      <c r="C2" s="148"/>
      <c r="D2" s="148"/>
      <c r="E2" s="148"/>
      <c r="F2" s="148"/>
      <c r="G2" s="149"/>
    </row>
    <row r="3" spans="1:7" ht="26.25" x14ac:dyDescent="0.4">
      <c r="A3" s="356" t="s">
        <v>123</v>
      </c>
      <c r="B3" s="357"/>
      <c r="C3" s="357"/>
      <c r="D3" s="357"/>
      <c r="E3" s="357"/>
      <c r="F3" s="357"/>
      <c r="G3" s="358"/>
    </row>
    <row r="4" spans="1:7" ht="23.25" x14ac:dyDescent="0.15">
      <c r="A4" s="359" t="s">
        <v>163</v>
      </c>
      <c r="B4" s="360"/>
      <c r="C4" s="360"/>
      <c r="D4" s="360"/>
      <c r="E4" s="360"/>
      <c r="F4" s="360"/>
      <c r="G4" s="361"/>
    </row>
    <row r="5" spans="1:7" ht="16.5" x14ac:dyDescent="0.15">
      <c r="A5" s="362" t="s">
        <v>122</v>
      </c>
      <c r="B5" s="363"/>
      <c r="C5" s="363"/>
      <c r="D5" s="363"/>
      <c r="E5" s="363"/>
      <c r="F5" s="363"/>
      <c r="G5" s="364"/>
    </row>
    <row r="6" spans="1:7" ht="23.25" x14ac:dyDescent="0.25">
      <c r="A6" s="150"/>
      <c r="B6" s="151"/>
      <c r="C6" s="151"/>
      <c r="D6" s="151"/>
      <c r="E6" s="151"/>
      <c r="F6" s="151"/>
      <c r="G6" s="152"/>
    </row>
    <row r="7" spans="1:7" ht="17.25" x14ac:dyDescent="0.15">
      <c r="A7" s="153"/>
      <c r="B7" s="154"/>
      <c r="C7" s="365" t="s">
        <v>1</v>
      </c>
      <c r="D7" s="366"/>
      <c r="E7" s="366"/>
      <c r="F7" s="366"/>
      <c r="G7" s="367"/>
    </row>
    <row r="8" spans="1:7" ht="18.75" x14ac:dyDescent="0.15">
      <c r="A8" s="155" t="s">
        <v>121</v>
      </c>
      <c r="B8" s="156" t="s">
        <v>2</v>
      </c>
      <c r="C8" s="157" t="s">
        <v>3</v>
      </c>
      <c r="D8" s="157" t="s">
        <v>4</v>
      </c>
      <c r="E8" s="157" t="s">
        <v>5</v>
      </c>
      <c r="F8" s="157" t="s">
        <v>6</v>
      </c>
      <c r="G8" s="157" t="s">
        <v>7</v>
      </c>
    </row>
    <row r="9" spans="1:7" ht="15.75" x14ac:dyDescent="0.15">
      <c r="A9" s="158" t="s">
        <v>120</v>
      </c>
      <c r="B9" s="159" t="s">
        <v>141</v>
      </c>
      <c r="C9" s="160">
        <v>0</v>
      </c>
      <c r="D9" s="183">
        <v>0</v>
      </c>
      <c r="E9" s="183">
        <v>0</v>
      </c>
      <c r="F9" s="183">
        <v>0</v>
      </c>
      <c r="G9" s="183">
        <v>0</v>
      </c>
    </row>
    <row r="10" spans="1:7" ht="15.75" x14ac:dyDescent="0.15">
      <c r="A10" s="158" t="s">
        <v>119</v>
      </c>
      <c r="B10" s="159" t="s">
        <v>141</v>
      </c>
      <c r="C10" s="184">
        <v>0</v>
      </c>
      <c r="D10" s="183">
        <v>0</v>
      </c>
      <c r="E10" s="183">
        <v>0</v>
      </c>
      <c r="F10" s="183">
        <v>0</v>
      </c>
      <c r="G10" s="161"/>
    </row>
    <row r="11" spans="1:7" ht="15" x14ac:dyDescent="0.15">
      <c r="A11" s="162"/>
      <c r="B11" s="163"/>
      <c r="C11" s="163"/>
      <c r="D11" s="163"/>
      <c r="E11" s="163"/>
      <c r="F11" s="163"/>
      <c r="G11" s="164"/>
    </row>
    <row r="12" spans="1:7" ht="18.75" x14ac:dyDescent="0.15">
      <c r="A12" s="165" t="s">
        <v>118</v>
      </c>
      <c r="B12" s="166"/>
      <c r="C12" s="166"/>
      <c r="D12" s="166"/>
      <c r="E12" s="166"/>
      <c r="F12" s="166"/>
      <c r="G12" s="164"/>
    </row>
    <row r="13" spans="1:7" ht="15.75" x14ac:dyDescent="0.15">
      <c r="A13" s="158" t="s">
        <v>117</v>
      </c>
      <c r="B13" s="159" t="s">
        <v>141</v>
      </c>
      <c r="C13" s="160">
        <v>0</v>
      </c>
      <c r="D13" s="183">
        <v>0</v>
      </c>
      <c r="E13" s="183">
        <v>0</v>
      </c>
      <c r="F13" s="183">
        <v>0</v>
      </c>
      <c r="G13" s="183">
        <v>0</v>
      </c>
    </row>
    <row r="14" spans="1:7" ht="15.75" x14ac:dyDescent="0.15">
      <c r="A14" s="158" t="s">
        <v>116</v>
      </c>
      <c r="B14" s="159" t="s">
        <v>141</v>
      </c>
      <c r="C14" s="184">
        <v>0</v>
      </c>
      <c r="D14" s="183">
        <v>0</v>
      </c>
      <c r="E14" s="183">
        <v>0</v>
      </c>
      <c r="F14" s="183">
        <v>0</v>
      </c>
      <c r="G14" s="161"/>
    </row>
    <row r="15" spans="1:7" ht="15" x14ac:dyDescent="0.15">
      <c r="A15" s="162"/>
      <c r="B15" s="163"/>
      <c r="C15" s="167"/>
      <c r="D15" s="167"/>
      <c r="E15" s="167"/>
      <c r="F15" s="167"/>
      <c r="G15" s="168"/>
    </row>
    <row r="16" spans="1:7" ht="18.75" x14ac:dyDescent="0.15">
      <c r="A16" s="165" t="s">
        <v>115</v>
      </c>
      <c r="B16" s="166"/>
      <c r="C16" s="167"/>
      <c r="D16" s="167"/>
      <c r="E16" s="167"/>
      <c r="F16" s="167"/>
      <c r="G16" s="168"/>
    </row>
    <row r="17" spans="1:7" ht="15.75" x14ac:dyDescent="0.15">
      <c r="A17" s="158" t="s">
        <v>114</v>
      </c>
      <c r="B17" s="159" t="str">
        <f>IF(SUM(D17:G17)&gt;0,SUM(D17:G17),"Auto-Calculated")</f>
        <v>Auto-Calculated</v>
      </c>
      <c r="C17" s="161"/>
      <c r="D17" s="183">
        <v>0</v>
      </c>
      <c r="E17" s="183">
        <v>0</v>
      </c>
      <c r="F17" s="183">
        <v>0</v>
      </c>
      <c r="G17" s="183">
        <v>0</v>
      </c>
    </row>
    <row r="18" spans="1:7" ht="15.75" x14ac:dyDescent="0.15">
      <c r="A18" s="158" t="s">
        <v>113</v>
      </c>
      <c r="B18" s="159" t="str">
        <f>IF(SUM(C18:G18)&gt;0,SUM(C18:G18),"Auto-Calculated")</f>
        <v>Auto-Calculated</v>
      </c>
      <c r="C18" s="183">
        <v>0</v>
      </c>
      <c r="D18" s="183">
        <v>0</v>
      </c>
      <c r="E18" s="183">
        <v>0</v>
      </c>
      <c r="F18" s="183">
        <v>0</v>
      </c>
      <c r="G18" s="183">
        <v>0</v>
      </c>
    </row>
    <row r="19" spans="1:7" ht="15.75" x14ac:dyDescent="0.15">
      <c r="A19" s="158" t="s">
        <v>112</v>
      </c>
      <c r="B19" s="159" t="str">
        <f>IF(SUM(C19:G19)&gt;0,SUM(C19:G19),"Auto-Calculated")</f>
        <v>Auto-Calculated</v>
      </c>
      <c r="C19" s="183">
        <v>0</v>
      </c>
      <c r="D19" s="183">
        <v>0</v>
      </c>
      <c r="E19" s="183">
        <v>0</v>
      </c>
      <c r="F19" s="183">
        <v>0</v>
      </c>
      <c r="G19" s="183">
        <v>0</v>
      </c>
    </row>
    <row r="20" spans="1:7" ht="15.75" x14ac:dyDescent="0.15">
      <c r="A20" s="158" t="s">
        <v>111</v>
      </c>
      <c r="B20" s="159" t="str">
        <f>IF(SUM(C20:G20)&gt;0,SUM(C20:G20),"Auto-Calculated")</f>
        <v>Auto-Calculated</v>
      </c>
      <c r="C20" s="183">
        <v>0</v>
      </c>
      <c r="D20" s="183">
        <v>0</v>
      </c>
      <c r="E20" s="183">
        <v>0</v>
      </c>
      <c r="F20" s="183">
        <v>0</v>
      </c>
      <c r="G20" s="183">
        <v>0</v>
      </c>
    </row>
    <row r="21" spans="1:7" ht="15.75" x14ac:dyDescent="0.15">
      <c r="A21" s="158" t="s">
        <v>110</v>
      </c>
      <c r="B21" s="159" t="str">
        <f>IF(SUM(C21:G21)&gt;0,SUM(C21:G21),"Auto-Calculated")</f>
        <v>Auto-Calculated</v>
      </c>
      <c r="C21" s="183">
        <v>0</v>
      </c>
      <c r="D21" s="183">
        <v>0</v>
      </c>
      <c r="E21" s="183">
        <v>0</v>
      </c>
      <c r="F21" s="183">
        <v>0</v>
      </c>
      <c r="G21" s="183">
        <v>0</v>
      </c>
    </row>
    <row r="22" spans="1:7" ht="18.75" x14ac:dyDescent="0.15">
      <c r="A22" s="169"/>
      <c r="B22" s="170"/>
      <c r="C22" s="170"/>
      <c r="D22" s="170"/>
      <c r="E22" s="170"/>
      <c r="F22" s="170"/>
      <c r="G22" s="171"/>
    </row>
    <row r="23" spans="1:7" ht="16.5" x14ac:dyDescent="0.15">
      <c r="A23" s="362" t="s">
        <v>109</v>
      </c>
      <c r="B23" s="368"/>
      <c r="C23" s="368"/>
      <c r="D23" s="368"/>
      <c r="E23" s="368"/>
      <c r="F23" s="368"/>
      <c r="G23" s="369"/>
    </row>
    <row r="24" spans="1:7" ht="23.25" x14ac:dyDescent="0.15">
      <c r="A24" s="150"/>
      <c r="B24" s="170"/>
      <c r="C24" s="170"/>
      <c r="D24" s="170"/>
      <c r="E24" s="170"/>
      <c r="F24" s="170"/>
      <c r="G24" s="171"/>
    </row>
    <row r="25" spans="1:7" ht="23.25" x14ac:dyDescent="0.15">
      <c r="A25" s="172"/>
      <c r="B25" s="173"/>
      <c r="C25" s="365" t="s">
        <v>106</v>
      </c>
      <c r="D25" s="366"/>
      <c r="E25" s="366"/>
      <c r="F25" s="366"/>
      <c r="G25" s="367"/>
    </row>
    <row r="26" spans="1:7" ht="18.75" x14ac:dyDescent="0.15">
      <c r="A26" s="174" t="s">
        <v>105</v>
      </c>
      <c r="B26" s="156" t="s">
        <v>2</v>
      </c>
      <c r="C26" s="157" t="s">
        <v>3</v>
      </c>
      <c r="D26" s="157" t="s">
        <v>4</v>
      </c>
      <c r="E26" s="157" t="s">
        <v>5</v>
      </c>
      <c r="F26" s="157" t="s">
        <v>6</v>
      </c>
      <c r="G26" s="157" t="s">
        <v>7</v>
      </c>
    </row>
    <row r="27" spans="1:7" ht="15.75" x14ac:dyDescent="0.15">
      <c r="A27" s="175" t="s">
        <v>108</v>
      </c>
      <c r="B27" s="159" t="str">
        <f>IF(SUM(C27:G27)&gt;0,SUM(C27:G27),"Auto-Calculated")</f>
        <v>Auto-Calculated</v>
      </c>
      <c r="C27" s="183">
        <v>0</v>
      </c>
      <c r="D27" s="183">
        <v>0</v>
      </c>
      <c r="E27" s="183">
        <v>0</v>
      </c>
      <c r="F27" s="183">
        <v>0</v>
      </c>
      <c r="G27" s="183">
        <v>0</v>
      </c>
    </row>
    <row r="28" spans="1:7" ht="15.75" x14ac:dyDescent="0.15">
      <c r="A28" s="176"/>
      <c r="B28" s="177"/>
      <c r="C28" s="177"/>
      <c r="D28" s="177"/>
      <c r="E28" s="177"/>
      <c r="F28" s="177"/>
      <c r="G28" s="178"/>
    </row>
    <row r="29" spans="1:7" ht="16.5" x14ac:dyDescent="0.15">
      <c r="A29" s="362" t="s">
        <v>107</v>
      </c>
      <c r="B29" s="368"/>
      <c r="C29" s="368"/>
      <c r="D29" s="368"/>
      <c r="E29" s="368"/>
      <c r="F29" s="368"/>
      <c r="G29" s="369"/>
    </row>
    <row r="30" spans="1:7" ht="23.25" x14ac:dyDescent="0.3">
      <c r="A30" s="179"/>
      <c r="B30" s="180"/>
      <c r="C30" s="370"/>
      <c r="D30" s="370"/>
      <c r="E30" s="370"/>
      <c r="F30" s="370"/>
      <c r="G30" s="371"/>
    </row>
    <row r="31" spans="1:7" ht="23.25" x14ac:dyDescent="0.15">
      <c r="A31" s="172"/>
      <c r="B31" s="181"/>
      <c r="C31" s="365" t="s">
        <v>106</v>
      </c>
      <c r="D31" s="366"/>
      <c r="E31" s="366"/>
      <c r="F31" s="366"/>
      <c r="G31" s="367"/>
    </row>
    <row r="32" spans="1:7" ht="18.75" x14ac:dyDescent="0.15">
      <c r="A32" s="174" t="s">
        <v>105</v>
      </c>
      <c r="B32" s="156" t="s">
        <v>2</v>
      </c>
      <c r="C32" s="157" t="s">
        <v>3</v>
      </c>
      <c r="D32" s="157" t="s">
        <v>4</v>
      </c>
      <c r="E32" s="157" t="s">
        <v>5</v>
      </c>
      <c r="F32" s="157" t="s">
        <v>6</v>
      </c>
      <c r="G32" s="157" t="s">
        <v>7</v>
      </c>
    </row>
    <row r="33" spans="1:7" ht="15.75" x14ac:dyDescent="0.15">
      <c r="A33" s="175" t="s">
        <v>104</v>
      </c>
      <c r="B33" s="159" t="str">
        <f>IF(SUM(C33:G33)&gt;0,SUM(C33:G33),"Auto-Calculated")</f>
        <v>Auto-Calculated</v>
      </c>
      <c r="C33" s="183">
        <v>0</v>
      </c>
      <c r="D33" s="183">
        <v>0</v>
      </c>
      <c r="E33" s="183">
        <v>0</v>
      </c>
      <c r="F33" s="183">
        <v>0</v>
      </c>
      <c r="G33" s="183">
        <v>0</v>
      </c>
    </row>
    <row r="34" spans="1:7" ht="15.75" x14ac:dyDescent="0.15">
      <c r="A34" s="182"/>
      <c r="B34" s="177"/>
      <c r="C34" s="177"/>
      <c r="D34" s="177"/>
      <c r="E34" s="177"/>
      <c r="F34" s="177"/>
      <c r="G34" s="178"/>
    </row>
    <row r="35" spans="1:7" s="189" customFormat="1" ht="95.25" customHeight="1" x14ac:dyDescent="0.25">
      <c r="A35" s="341" t="s">
        <v>167</v>
      </c>
      <c r="B35" s="342"/>
      <c r="C35" s="342"/>
      <c r="D35" s="342"/>
      <c r="E35" s="342"/>
      <c r="F35" s="342"/>
      <c r="G35" s="343"/>
    </row>
    <row r="36" spans="1:7" ht="15.75" x14ac:dyDescent="0.15">
      <c r="A36" s="182"/>
      <c r="B36" s="177"/>
      <c r="C36" s="177"/>
      <c r="D36" s="177"/>
      <c r="E36" s="177"/>
      <c r="F36" s="177"/>
      <c r="G36" s="178"/>
    </row>
  </sheetData>
  <mergeCells count="10">
    <mergeCell ref="A29:G29"/>
    <mergeCell ref="C30:G30"/>
    <mergeCell ref="C31:G31"/>
    <mergeCell ref="A35:G35"/>
    <mergeCell ref="C25:G25"/>
    <mergeCell ref="A3:G3"/>
    <mergeCell ref="A4:G4"/>
    <mergeCell ref="A5:G5"/>
    <mergeCell ref="C7:G7"/>
    <mergeCell ref="A23:G23"/>
  </mergeCells>
  <dataValidations count="1">
    <dataValidation type="whole" operator="greaterThanOrEqual" allowBlank="1" showInputMessage="1" showErrorMessage="1" sqref="C10:F10 D9:G9 C14:F14 D13:G13 D17:G17 C18:G21 C27:G27 C33:G33" xr:uid="{1513B6E7-3507-4AB7-9072-FEAE5C25DBFF}">
      <formula1>0</formula1>
    </dataValidation>
  </dataValidations>
  <pageMargins left="0.7" right="0.7" top="0.65" bottom="0.65" header="0.3" footer="0.3"/>
  <pageSetup scale="52" fitToHeight="0" orientation="landscape" r:id="rId1"/>
  <headerFooter>
    <oddHeader>&amp;L&amp;"Calibri,Regular"OMB Control No. 0970-0449&amp;C&amp;"Calibri,Regular"LIHEAP Performance Data Form for Federal Fiscal Year (FFY) 2020&amp;R&amp;"Calibri,Regular"Expiration Date:  03/31/21</oddHeader>
    <oddFooter>&amp;L&amp;"Calibri,Regular"[&amp;F]&amp;A!&amp;R&amp;"Calibri,Regular"&amp;P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79513618726EA43B759DC4E98B2843D" ma:contentTypeVersion="36" ma:contentTypeDescription="Create a new document." ma:contentTypeScope="" ma:versionID="74468221a3b5691a6ebc71e1307acd5e">
  <xsd:schema xmlns:xsd="http://www.w3.org/2001/XMLSchema" xmlns:xs="http://www.w3.org/2001/XMLSchema" xmlns:p="http://schemas.microsoft.com/office/2006/metadata/properties" xmlns:ns1="http://schemas.microsoft.com/sharepoint/v3" xmlns:ns2="529ba1de-83f7-4614-a33a-20d5c69b3234" xmlns:ns3="9d9fd9e6-c86a-4755-9461-9f784f6b47c7" xmlns:ns4="http://schemas.microsoft.com/sharepoint/v4" targetNamespace="http://schemas.microsoft.com/office/2006/metadata/properties" ma:root="true" ma:fieldsID="d48ad9e20f72f42ed7fb51ea51a161ef" ns1:_="" ns2:_="" ns3:_="" ns4:_="">
    <xsd:import namespace="http://schemas.microsoft.com/sharepoint/v3"/>
    <xsd:import namespace="529ba1de-83f7-4614-a33a-20d5c69b3234"/>
    <xsd:import namespace="9d9fd9e6-c86a-4755-9461-9f784f6b47c7"/>
    <xsd:import namespace="http://schemas.microsoft.com/sharepoint/v4"/>
    <xsd:element name="properties">
      <xsd:complexType>
        <xsd:sequence>
          <xsd:element name="documentManagement">
            <xsd:complexType>
              <xsd:all>
                <xsd:element ref="ns2:Lead_x0020_POC"/>
                <xsd:element ref="ns2:Division"/>
                <xsd:element ref="ns2:Program"/>
                <xsd:element ref="ns2:Fiscal_x0020_Year"/>
                <xsd:element ref="ns2:Type_x0020_of_x0020_Doc"/>
                <xsd:element ref="ns2:Hard_x0020_Copy_x0020_Received_x0020_by_x0020_OD" minOccurs="0"/>
                <xsd:element ref="ns2:Hard_x0020_Copy_x0020_Returned_x0020_to_x0020_Division" minOccurs="0"/>
                <xsd:element ref="ns2:Completed_x003f_" minOccurs="0"/>
                <xsd:element ref="ns2:Tracking_x0020_Number" minOccurs="0"/>
                <xsd:element ref="ns2:Notes0" minOccurs="0"/>
                <xsd:element ref="ns2:Currently_x0020_Tasked_x0020_To" minOccurs="0"/>
                <xsd:element ref="ns2:Link_x0020_to_x0020_Current_x0020_Task" minOccurs="0"/>
                <xsd:element ref="ns2:Due_x0020_Date" minOccurs="0"/>
                <xsd:element ref="ns2:Mailed_x0020_Out_x0020_Date" minOccurs="0"/>
                <xsd:element ref="ns2:Posted_x0020_Online_x0020_Date" minOccurs="0"/>
                <xsd:element ref="ns1:V3Comments" minOccurs="0"/>
                <xsd:element ref="ns3:SharedWithUsers" minOccurs="0"/>
                <xsd:element ref="ns3:_dlc_DocId" minOccurs="0"/>
                <xsd:element ref="ns3:_dlc_DocIdUrl" minOccurs="0"/>
                <xsd:element ref="ns3:_dlc_DocIdPersistId"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25" nillable="true" ma:displayName="Append-Only Comments" ma:description="" ma:internalName="Append_x002d_Only_x0020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9ba1de-83f7-4614-a33a-20d5c69b3234" elementFormDefault="qualified">
    <xsd:import namespace="http://schemas.microsoft.com/office/2006/documentManagement/types"/>
    <xsd:import namespace="http://schemas.microsoft.com/office/infopath/2007/PartnerControls"/>
    <xsd:element name="Lead_x0020_POC" ma:index="1" ma:displayName="Lead POC" ma:description="Main Lead and Point of Contact for this Document Set." ma:list="UserInfo" ma:SharePointGroup="0" ma:internalName="Lead_x0020_POC"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ivision" ma:index="2" ma:displayName="Division" ma:format="Dropdown" ma:internalName="Division">
      <xsd:simpleType>
        <xsd:restriction base="dms:Choice">
          <xsd:enumeration value="OCS"/>
          <xsd:enumeration value="DCA"/>
          <xsd:enumeration value="DCDDP"/>
          <xsd:enumeration value="DEA"/>
          <xsd:enumeration value="DSS"/>
          <xsd:enumeration value="OD"/>
        </xsd:restriction>
      </xsd:simpleType>
    </xsd:element>
    <xsd:element name="Program" ma:index="3" ma:displayName="Program" ma:format="Dropdown" ma:internalName="Program">
      <xsd:simpleType>
        <xsd:restriction base="dms:Choice">
          <xsd:enumeration value="All"/>
          <xsd:enumeration value="AFI"/>
          <xsd:enumeration value="AHSSD"/>
          <xsd:enumeration value="CED"/>
          <xsd:enumeration value="CED/RCD"/>
          <xsd:enumeration value="CSBG"/>
          <xsd:enumeration value="DDDRP"/>
          <xsd:enumeration value="LIHEAP"/>
          <xsd:enumeration value="LIHWAP"/>
          <xsd:enumeration value="MLP"/>
          <xsd:enumeration value="RCD"/>
          <xsd:enumeration value="SSBG"/>
        </xsd:restriction>
      </xsd:simpleType>
    </xsd:element>
    <xsd:element name="Fiscal_x0020_Year" ma:index="4" ma:displayName="Fiscal Year" ma:format="Dropdown" ma:internalName="Fiscal_x0020_Year">
      <xsd:simpleType>
        <xsd:restriction base="dms:Choice">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ype_x0020_of_x0020_Doc" ma:index="5" ma:displayName="Type of Doc" ma:format="Dropdown" ma:internalName="Type_x0020_of_x0020_Doc">
      <xsd:simpleType>
        <xsd:restriction base="dms:Choice">
          <xsd:enumeration value="Action Transmittal"/>
          <xsd:enumeration value="Conference Materials"/>
          <xsd:enumeration value="Congressional Report"/>
          <xsd:enumeration value="Dear Colleague Letters"/>
          <xsd:enumeration value="Decision Memo"/>
          <xsd:enumeration value="Deviation Memo"/>
          <xsd:enumeration value="Disallowance"/>
          <xsd:enumeration value="Federal Register Notices"/>
          <xsd:enumeration value="Federal Review"/>
          <xsd:enumeration value="FOAs-Funding Opportunity Announcements"/>
          <xsd:enumeration value="Funding Decision Memo"/>
          <xsd:enumeration value="GAO - Government Accounting Office Responses"/>
          <xsd:enumeration value="Home Energy Notebook"/>
          <xsd:enumeration value="IM-Information Memorandum"/>
          <xsd:enumeration value="MOU-Memorandums of Understanding"/>
          <xsd:enumeration value="Monitoring Report"/>
          <xsd:enumeration value="Non-SWIFT Correspondence"/>
          <xsd:enumeration value="OIG Reponses"/>
          <xsd:enumeration value="Planning and Budget"/>
          <xsd:enumeration value="Public Communications"/>
          <xsd:enumeration value="Test Document"/>
          <xsd:enumeration value="Waiver Letters"/>
        </xsd:restriction>
      </xsd:simpleType>
    </xsd:element>
    <xsd:element name="Hard_x0020_Copy_x0020_Received_x0020_by_x0020_OD" ma:index="6" nillable="true" ma:displayName="Hard Copy Received by OD" ma:description="The date OD received a Hard Copy for OCS Director signature." ma:format="DateOnly" ma:internalName="Hard_x0020_Copy_x0020_Received_x0020_by_x0020_OD">
      <xsd:simpleType>
        <xsd:restriction base="dms:DateTime"/>
      </xsd:simpleType>
    </xsd:element>
    <xsd:element name="Hard_x0020_Copy_x0020_Returned_x0020_to_x0020_Division" ma:index="7" nillable="true" ma:displayName="Hard Copy Returned to Division" ma:description="The date OD returned the signed Hard Copy to the Program Division." ma:format="DateOnly" ma:internalName="Hard_x0020_Copy_x0020_Returned_x0020_to_x0020_Division">
      <xsd:simpleType>
        <xsd:restriction base="dms:DateTime"/>
      </xsd:simpleType>
    </xsd:element>
    <xsd:element name="Completed_x003f_" ma:index="8" nillable="true" ma:displayName="Completed?" ma:default="No" ma:description="Items marked as completed will be hidden from the default view." ma:format="Dropdown" ma:internalName="Completed_x003f_">
      <xsd:simpleType>
        <xsd:restriction base="dms:Choice">
          <xsd:enumeration value="No"/>
          <xsd:enumeration value="Yes"/>
        </xsd:restriction>
      </xsd:simpleType>
    </xsd:element>
    <xsd:element name="Tracking_x0020_Number" ma:index="9" nillable="true" ma:displayName="Tracking Number" ma:hidden="true" ma:internalName="Tracking_x0020_Number" ma:readOnly="false">
      <xsd:simpleType>
        <xsd:restriction base="dms:Number"/>
      </xsd:simpleType>
    </xsd:element>
    <xsd:element name="Notes0" ma:index="10" nillable="true" ma:displayName="Notes" ma:internalName="Notes0">
      <xsd:simpleType>
        <xsd:restriction base="dms:Note">
          <xsd:maxLength value="255"/>
        </xsd:restriction>
      </xsd:simpleType>
    </xsd:element>
    <xsd:element name="Currently_x0020_Tasked_x0020_To" ma:index="20" nillable="true" ma:displayName="Currently Tasked To" ma:hidden="true" ma:list="UserInfo" ma:SearchPeopleOnly="false" ma:SharePointGroup="0" ma:internalName="Currently_x0020_Tasked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_x0020_to_x0020_Current_x0020_Task" ma:index="21" nillable="true" ma:displayName="Link to Current Task" ma:format="Hyperlink" ma:hidden="true" ma:internalName="Link_x0020_to_x0020_Current_x0020_Tas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Due_x0020_Date" ma:index="22" nillable="true" ma:displayName="Due Date" ma:format="DateOnly" ma:hidden="true" ma:internalName="Due_x0020_Date" ma:readOnly="false">
      <xsd:simpleType>
        <xsd:restriction base="dms:DateTime"/>
      </xsd:simpleType>
    </xsd:element>
    <xsd:element name="Mailed_x0020_Out_x0020_Date" ma:index="23" nillable="true" ma:displayName="Mailed Out Date" ma:format="DateOnly" ma:internalName="Mailed_x0020_Out_x0020_Date">
      <xsd:simpleType>
        <xsd:restriction base="dms:DateTime"/>
      </xsd:simpleType>
    </xsd:element>
    <xsd:element name="Posted_x0020_Online_x0020_Date" ma:index="24" nillable="true" ma:displayName="Posted Online Date" ma:format="DateOnly" ma:internalName="Posted_x0020_Onlin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d9fd9e6-c86a-4755-9461-9f784f6b47c7" elementFormDefault="qualified">
    <xsd:import namespace="http://schemas.microsoft.com/office/2006/documentManagement/types"/>
    <xsd:import namespace="http://schemas.microsoft.com/office/infopath/2007/PartnerControls"/>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ard_x0020_Copy_x0020_Received_x0020_by_x0020_OD xmlns="529ba1de-83f7-4614-a33a-20d5c69b3234" xsi:nil="true"/>
    <Tracking_x0020_Number xmlns="529ba1de-83f7-4614-a33a-20d5c69b3234">8807</Tracking_x0020_Number>
    <Posted_x0020_Online_x0020_Date xmlns="529ba1de-83f7-4614-a33a-20d5c69b3234" xsi:nil="true"/>
    <Completed_x003f_ xmlns="529ba1de-83f7-4614-a33a-20d5c69b3234">No</Completed_x003f_>
    <Type_x0020_of_x0020_Doc xmlns="529ba1de-83f7-4614-a33a-20d5c69b3234">Action Transmittal</Type_x0020_of_x0020_Doc>
    <IconOverlay xmlns="http://schemas.microsoft.com/sharepoint/v4" xsi:nil="true"/>
    <Division xmlns="529ba1de-83f7-4614-a33a-20d5c69b3234">DEA</Division>
    <Due_x0020_Date xmlns="529ba1de-83f7-4614-a33a-20d5c69b3234" xsi:nil="true"/>
    <Program xmlns="529ba1de-83f7-4614-a33a-20d5c69b3234">LIHEAP</Program>
    <V3Comments xmlns="http://schemas.microsoft.com/sharepoint/v3">This is the FY23 LPDF template, for comparison to the AT's body and Attachment A</V3Comments>
    <Fiscal_x0020_Year xmlns="529ba1de-83f7-4614-a33a-20d5c69b3234">2023</Fiscal_x0020_Year>
    <Mailed_x0020_Out_x0020_Date xmlns="529ba1de-83f7-4614-a33a-20d5c69b3234" xsi:nil="true"/>
    <Notes0 xmlns="529ba1de-83f7-4614-a33a-20d5c69b3234" xsi:nil="true"/>
    <Lead_x0020_POC xmlns="529ba1de-83f7-4614-a33a-20d5c69b3234">
      <UserInfo>
        <DisplayName>Edelman, Peter (ACF)</DisplayName>
        <AccountId>38</AccountId>
        <AccountType/>
      </UserInfo>
    </Lead_x0020_POC>
    <Hard_x0020_Copy_x0020_Returned_x0020_to_x0020_Division xmlns="529ba1de-83f7-4614-a33a-20d5c69b3234" xsi:nil="true"/>
    <Link_x0020_to_x0020_Current_x0020_Task xmlns="529ba1de-83f7-4614-a33a-20d5c69b3234">
      <Url xsi:nil="true"/>
      <Description xsi:nil="true"/>
    </Link_x0020_to_x0020_Current_x0020_Task>
    <Currently_x0020_Tasked_x0020_To xmlns="529ba1de-83f7-4614-a33a-20d5c69b3234">
      <UserInfo>
        <DisplayName/>
        <AccountId xsi:nil="true"/>
        <AccountType/>
      </UserInfo>
    </Currently_x0020_Tasked_x0020_To>
    <_dlc_DocId xmlns="9d9fd9e6-c86a-4755-9461-9f784f6b47c7">ET7ED2XPRZ62-62926946-8807</_dlc_DocId>
    <_dlc_DocIdUrl xmlns="9d9fd9e6-c86a-4755-9461-9f784f6b47c7">
      <Url>https://collaboration.acf.hhs.gov/offices/ocs/fota/DAP2/_layouts/15/DocIdRedir.aspx?ID=ET7ED2XPRZ62-62926946-8807</Url>
      <Description>ET7ED2XPRZ62-62926946-8807</Description>
    </_dlc_DocIdUrl>
  </documentManagement>
</p:properties>
</file>

<file path=customXml/itemProps1.xml><?xml version="1.0" encoding="utf-8"?>
<ds:datastoreItem xmlns:ds="http://schemas.openxmlformats.org/officeDocument/2006/customXml" ds:itemID="{3A05CDC0-60F2-4B80-BCAC-6EEF01B6A27A}">
  <ds:schemaRefs>
    <ds:schemaRef ds:uri="http://schemas.microsoft.com/sharepoint/v3/contenttype/forms"/>
  </ds:schemaRefs>
</ds:datastoreItem>
</file>

<file path=customXml/itemProps2.xml><?xml version="1.0" encoding="utf-8"?>
<ds:datastoreItem xmlns:ds="http://schemas.openxmlformats.org/officeDocument/2006/customXml" ds:itemID="{CE30F05C-4A0D-4342-9D19-19BDE2060DA5}">
  <ds:schemaRefs>
    <ds:schemaRef ds:uri="http://schemas.microsoft.com/sharepoint/events"/>
  </ds:schemaRefs>
</ds:datastoreItem>
</file>

<file path=customXml/itemProps3.xml><?xml version="1.0" encoding="utf-8"?>
<ds:datastoreItem xmlns:ds="http://schemas.openxmlformats.org/officeDocument/2006/customXml" ds:itemID="{6789A673-0F50-4643-8CB6-9114B5C78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9ba1de-83f7-4614-a33a-20d5c69b3234"/>
    <ds:schemaRef ds:uri="9d9fd9e6-c86a-4755-9461-9f784f6b47c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ACEA139-BCB3-4B39-A9B1-00AD9C47AADC}">
  <ds:schemaRefs>
    <ds:schemaRef ds:uri="529ba1de-83f7-4614-a33a-20d5c69b3234"/>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http://schemas.microsoft.com/sharepoint/v4"/>
    <ds:schemaRef ds:uri="9d9fd9e6-c86a-4755-9461-9f784f6b47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Module 1 (Grantee Survey)</vt:lpstr>
      <vt:lpstr>Module 2A - All Households</vt:lpstr>
      <vt:lpstr>Module 2B - CARES Subset</vt:lpstr>
      <vt:lpstr>Module 2C - ARPA Subset</vt:lpstr>
      <vt:lpstr>Module 3 (Optional Measures)</vt:lpstr>
      <vt:lpstr>'Module 1 (Grantee Survey)'!Print_Area</vt:lpstr>
      <vt:lpstr>'Module 1 (Grantee Survey)'!Print_Titles</vt:lpstr>
      <vt:lpstr>'Module 3 (Optional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Hale</dc:creator>
  <cp:lastModifiedBy>Erica Layman</cp:lastModifiedBy>
  <dcterms:created xsi:type="dcterms:W3CDTF">2021-10-14T17:25:08Z</dcterms:created>
  <dcterms:modified xsi:type="dcterms:W3CDTF">2026-01-12T15:01:09Z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0x010100A79513618726EA43B759DC4E98B2843D</vt:lpwstr>
  </property>
  <property fmtid="{D5CDD505-2E9C-101B-9397-08002B2CF9AE}" pid="3" name="_dlc_DocIdItemGuid">
    <vt:lpwstr>8083eb03-985d-4c6b-b372-79914e2cbd54</vt:lpwstr>
  </property>
  <property fmtid="{D5CDD505-2E9C-101B-9397-08002B2CF9AE}" pid="4" name="WorkflowChangePath">
    <vt:lpwstr>dcd4658e-bb5d-4d4a-b6e3-2b36798d318c,4;</vt:lpwstr>
  </property>
</Properties>
</file>